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orth Bay Watershed Association\3. Treasurer's Reports\FY 2024\"/>
    </mc:Choice>
  </mc:AlternateContent>
  <bookViews>
    <workbookView xWindow="480" yWindow="90" windowWidth="11340" windowHeight="8520"/>
  </bookViews>
  <sheets>
    <sheet name="April 2024" sheetId="5" r:id="rId1"/>
    <sheet name="Internal Expenses" sheetId="3" r:id="rId2"/>
    <sheet name="Membership Dues FY 2024" sheetId="2" r:id="rId3"/>
    <sheet name="2024 Conference Sponsorships" sheetId="6" r:id="rId4"/>
  </sheets>
  <definedNames>
    <definedName name="_xlnm.Print_Area" localSheetId="1">'Internal Expenses'!$A$1:$P$19</definedName>
  </definedNames>
  <calcPr calcId="162913"/>
</workbook>
</file>

<file path=xl/calcChain.xml><?xml version="1.0" encoding="utf-8"?>
<calcChain xmlns="http://schemas.openxmlformats.org/spreadsheetml/2006/main">
  <c r="B18" i="6" l="1"/>
  <c r="U21" i="3"/>
  <c r="S21" i="3"/>
  <c r="R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P19" i="3"/>
  <c r="T19" i="3" s="1"/>
  <c r="P18" i="3"/>
  <c r="T18" i="3" s="1"/>
  <c r="P17" i="3"/>
  <c r="T17" i="3" s="1"/>
  <c r="T16" i="3"/>
  <c r="Q16" i="3"/>
  <c r="P16" i="3"/>
  <c r="P15" i="3"/>
  <c r="T15" i="3" s="1"/>
  <c r="P14" i="3"/>
  <c r="T14" i="3" s="1"/>
  <c r="T13" i="3"/>
  <c r="Q13" i="3"/>
  <c r="P13" i="3"/>
  <c r="P12" i="3"/>
  <c r="T12" i="3" s="1"/>
  <c r="P11" i="3"/>
  <c r="T11" i="3" s="1"/>
  <c r="P10" i="3"/>
  <c r="T10" i="3" s="1"/>
  <c r="P9" i="3"/>
  <c r="T9" i="3" s="1"/>
  <c r="P8" i="3"/>
  <c r="T8" i="3" s="1"/>
  <c r="T7" i="3"/>
  <c r="Q7" i="3"/>
  <c r="P7" i="3"/>
  <c r="P6" i="3"/>
  <c r="T6" i="3" s="1"/>
  <c r="P5" i="3"/>
  <c r="T5" i="3" s="1"/>
  <c r="T4" i="3"/>
  <c r="T21" i="3" s="1"/>
  <c r="P4" i="3"/>
  <c r="Q4" i="3" s="1"/>
  <c r="D25" i="5"/>
  <c r="D13" i="5"/>
  <c r="D27" i="5" s="1"/>
  <c r="D30" i="5" s="1"/>
  <c r="P21" i="3" l="1"/>
  <c r="Q19" i="3"/>
  <c r="Q5" i="3"/>
  <c r="Q21" i="3" s="1"/>
  <c r="Q8" i="3"/>
  <c r="Q11" i="3"/>
  <c r="Q14" i="3"/>
  <c r="Q17" i="3"/>
  <c r="Q6" i="3"/>
  <c r="Q9" i="3"/>
  <c r="Q18" i="3"/>
  <c r="G33" i="2"/>
  <c r="E31" i="2"/>
  <c r="D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31" i="2" s="1"/>
</calcChain>
</file>

<file path=xl/sharedStrings.xml><?xml version="1.0" encoding="utf-8"?>
<sst xmlns="http://schemas.openxmlformats.org/spreadsheetml/2006/main" count="147" uniqueCount="114">
  <si>
    <t>Treasurer's Report</t>
  </si>
  <si>
    <t>Revenues:</t>
  </si>
  <si>
    <t>Expenses:</t>
  </si>
  <si>
    <t>Total Revenues</t>
  </si>
  <si>
    <t>Total Expenses</t>
  </si>
  <si>
    <t>Change this period</t>
  </si>
  <si>
    <t>North Bay Watershed Association</t>
  </si>
  <si>
    <t>Schedule of Invoices</t>
  </si>
  <si>
    <t>Bills for Watershed Stewardship Plan Allocated as General Benefits</t>
  </si>
  <si>
    <t>Date</t>
  </si>
  <si>
    <t>Name</t>
  </si>
  <si>
    <t>Paid</t>
  </si>
  <si>
    <t>Received</t>
  </si>
  <si>
    <t>CENTRAL MARIN SANITATION AGENCY</t>
  </si>
  <si>
    <t>CITY OF PETALUMA</t>
  </si>
  <si>
    <t>CITY OF SONOMA</t>
  </si>
  <si>
    <t>COUNTY OF MARIN</t>
  </si>
  <si>
    <t>LAS GALLINAS VALLEY SANITARY DIST</t>
  </si>
  <si>
    <t>BEL MARIN KEYS COMMUNITY SERVICES DISTRICT</t>
  </si>
  <si>
    <t>CITY OF MILL VALLEY</t>
  </si>
  <si>
    <t>MARIN COUNTY STORMWATER POLLUTION PREVENTION PROGRAM</t>
  </si>
  <si>
    <t>MARIN MUNICIPAL WATER DISTRICT</t>
  </si>
  <si>
    <t>NAPA SANITATION DISTRICT</t>
  </si>
  <si>
    <t>NORTH MARIN WATER DISTRICT</t>
  </si>
  <si>
    <t>NOVATO SANITARY DISTRICT</t>
  </si>
  <si>
    <t>SONOMA COUNTY</t>
  </si>
  <si>
    <t>SONOMA COUNTY WATER AGENCY</t>
  </si>
  <si>
    <t>SONOMA VALLEY CO SANITARY DIST</t>
  </si>
  <si>
    <t>Life to Date</t>
  </si>
  <si>
    <t>Fiscal Year</t>
  </si>
  <si>
    <t>Project</t>
  </si>
  <si>
    <t>Prior Year</t>
  </si>
  <si>
    <t>Order</t>
  </si>
  <si>
    <t>Balance</t>
  </si>
  <si>
    <t>Total</t>
  </si>
  <si>
    <t>Budget</t>
  </si>
  <si>
    <t>Remaining</t>
  </si>
  <si>
    <t>Number</t>
  </si>
  <si>
    <t>Internal Order Name</t>
  </si>
  <si>
    <t>to Date</t>
  </si>
  <si>
    <t>Rollover</t>
  </si>
  <si>
    <t>9100000028/27</t>
  </si>
  <si>
    <t>OPERATING &amp; ADMIN EXPENSE - GENERAL BENEFIT</t>
  </si>
  <si>
    <t>NBWA - INTEGRATED REGIONAL WATER MASTER PLAN</t>
  </si>
  <si>
    <t>CONTINGENCY RESERVE</t>
  </si>
  <si>
    <t>Operating Expense - General Benefit - website, etc..</t>
  </si>
  <si>
    <t>Code</t>
  </si>
  <si>
    <t>Notes:</t>
  </si>
  <si>
    <t>80-9400-3605</t>
  </si>
  <si>
    <t>NAPA COUNTY FLOOD CONTROL DISTRICT</t>
  </si>
  <si>
    <t>Website Management</t>
  </si>
  <si>
    <t>Data Management</t>
  </si>
  <si>
    <t>SEWER AGENCY OF SOUTHERN MARIN</t>
  </si>
  <si>
    <t>Invoice</t>
  </si>
  <si>
    <t>Revenue</t>
  </si>
  <si>
    <t>Amount</t>
  </si>
  <si>
    <t>Date Pmt</t>
  </si>
  <si>
    <t>ROSS VALLEY SANITARY DISTRICT</t>
  </si>
  <si>
    <t>CITY OF SAN RAFAEL</t>
  </si>
  <si>
    <t>CITY OF NOVATO</t>
  </si>
  <si>
    <t>Admin Professional Fees &amp; Expenses:</t>
  </si>
  <si>
    <t>SFEI - Website Maintenance</t>
  </si>
  <si>
    <t>CITY OF AMERICAN CANYON</t>
  </si>
  <si>
    <t>PO# 4521042</t>
  </si>
  <si>
    <t>San Francisco Estuary Institute - Website Management - MA 5648</t>
  </si>
  <si>
    <t>PO# 4521434</t>
  </si>
  <si>
    <t>Mark Millan - Data Instincts - NBWA Support &amp; Outreach</t>
  </si>
  <si>
    <t>Data Instricts - NBWA Outreach &amp; Support</t>
  </si>
  <si>
    <t>NBWA Conference Support Budget</t>
  </si>
  <si>
    <t>COUNTY OF NAPA</t>
  </si>
  <si>
    <t>SOLANO COUNTY WATER AGENCY</t>
  </si>
  <si>
    <t>EXECUTIVE DIRECTOR SERVICES - West Yost Assoc._MA 5879</t>
  </si>
  <si>
    <t>PO# 4522932</t>
  </si>
  <si>
    <t>Executive Director Professional Services: West Yost</t>
  </si>
  <si>
    <t>Northbay Watershed Association</t>
  </si>
  <si>
    <t>Estimated</t>
  </si>
  <si>
    <t>Unused Budget</t>
  </si>
  <si>
    <t>Carryover</t>
  </si>
  <si>
    <t>Public Outreach Materials</t>
  </si>
  <si>
    <t>Project A</t>
  </si>
  <si>
    <t>Billed</t>
  </si>
  <si>
    <t>PO# 4525549</t>
  </si>
  <si>
    <t>Combustion Creative</t>
  </si>
  <si>
    <t>Membership -Stewardship - General Benefits - FY2024</t>
  </si>
  <si>
    <t>Fund Balance as of July 1, 2023</t>
  </si>
  <si>
    <t>2023 / 2024</t>
  </si>
  <si>
    <t>Fiscal Year 2023-24</t>
  </si>
  <si>
    <t>PO# 4526438</t>
  </si>
  <si>
    <t>Napa RCD - 2024 Conference Support</t>
  </si>
  <si>
    <t>NBWA 2024 Conference Sponsorships</t>
  </si>
  <si>
    <t>April 1 - April 30, 2024</t>
  </si>
  <si>
    <t>NBWA 2024 Conference Registrations</t>
  </si>
  <si>
    <t>Sonoma State - Conference Space Rental</t>
  </si>
  <si>
    <t>Fund Balance as of April 30, 2024</t>
  </si>
  <si>
    <t>Sonoma State Conference Space Rental</t>
  </si>
  <si>
    <t xml:space="preserve">NBWA Conference 2024 Sponsorships </t>
  </si>
  <si>
    <t>Agency</t>
  </si>
  <si>
    <t>Amt</t>
  </si>
  <si>
    <t>Solano County Water Agency</t>
  </si>
  <si>
    <t>CMSA</t>
  </si>
  <si>
    <t>WRA, Inc</t>
  </si>
  <si>
    <t>West Yost</t>
  </si>
  <si>
    <t>County of Marin</t>
  </si>
  <si>
    <t>ACH</t>
  </si>
  <si>
    <t>Ross Valley Sanitary</t>
  </si>
  <si>
    <t>Novato Sanitary District</t>
  </si>
  <si>
    <t>Marin Municipal Water District</t>
  </si>
  <si>
    <t>Las Gallinas Sanitary District</t>
  </si>
  <si>
    <t>County of Sonoma</t>
  </si>
  <si>
    <t>North MarinWater District</t>
  </si>
  <si>
    <t>Kennedy Jenks</t>
  </si>
  <si>
    <t>City of Petaluma</t>
  </si>
  <si>
    <t xml:space="preserve">City of Napa </t>
  </si>
  <si>
    <t>Credited from 2020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</si>
</sst>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mm\ d\,\ yyyy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Accounting"/>
      <sz val="9"/>
      <name val="Arial"/>
      <family val="2"/>
    </font>
    <font>
      <b/>
      <u val="singleAccounting"/>
      <sz val="9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u val="doubleAccounting"/>
      <sz val="10"/>
      <name val="Arial"/>
      <family val="2"/>
    </font>
    <font>
      <u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43" fontId="0" fillId="0" borderId="0" xfId="0" applyNumberFormat="1"/>
    <xf numFmtId="43" fontId="2" fillId="0" borderId="0" xfId="0" applyNumberFormat="1" applyFont="1"/>
    <xf numFmtId="44" fontId="0" fillId="0" borderId="0" xfId="0" applyNumberFormat="1"/>
    <xf numFmtId="43" fontId="2" fillId="0" borderId="0" xfId="0" applyNumberFormat="1" applyFont="1" applyAlignment="1">
      <alignment horizontal="right"/>
    </xf>
    <xf numFmtId="49" fontId="0" fillId="0" borderId="0" xfId="0" applyNumberFormat="1" applyFill="1" applyAlignment="1">
      <alignment horizontal="left"/>
    </xf>
    <xf numFmtId="0" fontId="4" fillId="0" borderId="0" xfId="0" applyFont="1"/>
    <xf numFmtId="164" fontId="0" fillId="0" borderId="0" xfId="0" applyNumberFormat="1" applyAlignment="1">
      <alignment horizontal="center"/>
    </xf>
    <xf numFmtId="0" fontId="4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5" fillId="0" borderId="0" xfId="0" applyFont="1"/>
    <xf numFmtId="16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3" fontId="7" fillId="0" borderId="2" xfId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43" fontId="6" fillId="0" borderId="0" xfId="1" applyNumberFormat="1" applyFont="1" applyFill="1"/>
    <xf numFmtId="43" fontId="5" fillId="0" borderId="0" xfId="0" applyNumberFormat="1" applyFont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5" fillId="0" borderId="0" xfId="0" applyNumberFormat="1" applyFont="1" applyAlignment="1">
      <alignment horizontal="center" shrinkToFit="1"/>
    </xf>
    <xf numFmtId="43" fontId="6" fillId="0" borderId="0" xfId="0" applyNumberFormat="1" applyFont="1"/>
    <xf numFmtId="43" fontId="5" fillId="0" borderId="0" xfId="0" applyNumberFormat="1" applyFont="1" applyFill="1"/>
    <xf numFmtId="0" fontId="2" fillId="0" borderId="0" xfId="0" applyFont="1" applyAlignment="1">
      <alignment horizontal="center"/>
    </xf>
    <xf numFmtId="43" fontId="2" fillId="0" borderId="0" xfId="0" quotePrefix="1" applyNumberFormat="1" applyFont="1" applyFill="1" applyAlignment="1">
      <alignment horizontal="center"/>
    </xf>
    <xf numFmtId="0" fontId="0" fillId="0" borderId="0" xfId="0" applyFill="1"/>
    <xf numFmtId="0" fontId="2" fillId="0" borderId="0" xfId="0" quotePrefix="1" applyFont="1" applyAlignment="1">
      <alignment horizontal="center"/>
    </xf>
    <xf numFmtId="43" fontId="3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43" fontId="1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49" fontId="0" fillId="0" borderId="0" xfId="0" applyNumberFormat="1" applyFill="1"/>
    <xf numFmtId="4" fontId="0" fillId="0" borderId="0" xfId="0" applyNumberFormat="1" applyFill="1"/>
    <xf numFmtId="43" fontId="0" fillId="0" borderId="0" xfId="0" applyNumberFormat="1" applyFill="1"/>
    <xf numFmtId="0" fontId="0" fillId="0" borderId="0" xfId="0" quotePrefix="1" applyNumberFormat="1" applyFill="1" applyAlignment="1">
      <alignment horizontal="left"/>
    </xf>
    <xf numFmtId="49" fontId="0" fillId="0" borderId="0" xfId="0" quotePrefix="1" applyNumberFormat="1" applyFill="1" applyAlignment="1">
      <alignment horizontal="left"/>
    </xf>
    <xf numFmtId="43" fontId="11" fillId="0" borderId="0" xfId="0" applyNumberFormat="1" applyFont="1"/>
    <xf numFmtId="43" fontId="12" fillId="0" borderId="0" xfId="0" applyNumberFormat="1" applyFont="1"/>
    <xf numFmtId="43" fontId="2" fillId="0" borderId="0" xfId="0" applyNumberFormat="1" applyFont="1" applyFill="1"/>
    <xf numFmtId="44" fontId="13" fillId="0" borderId="0" xfId="0" applyNumberFormat="1" applyFont="1" applyFill="1" applyBorder="1"/>
    <xf numFmtId="43" fontId="0" fillId="0" borderId="0" xfId="0" applyNumberFormat="1" applyFill="1" applyBorder="1" applyAlignment="1">
      <alignment horizontal="right"/>
    </xf>
    <xf numFmtId="43" fontId="8" fillId="0" borderId="0" xfId="0" applyNumberFormat="1" applyFont="1"/>
    <xf numFmtId="0" fontId="0" fillId="0" borderId="0" xfId="0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43" fontId="2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43" fontId="0" fillId="0" borderId="0" xfId="0" quotePrefix="1" applyNumberFormat="1" applyFill="1" applyBorder="1" applyAlignment="1">
      <alignment horizontal="left"/>
    </xf>
    <xf numFmtId="43" fontId="3" fillId="0" borderId="0" xfId="0" applyNumberFormat="1" applyFont="1" applyFill="1" applyBorder="1"/>
    <xf numFmtId="0" fontId="0" fillId="0" borderId="0" xfId="0" applyFill="1" applyBorder="1" applyAlignment="1"/>
    <xf numFmtId="0" fontId="10" fillId="0" borderId="0" xfId="0" applyFont="1" applyFill="1" applyBorder="1"/>
    <xf numFmtId="4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horizontal="center"/>
    </xf>
    <xf numFmtId="0" fontId="14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3" fontId="12" fillId="0" borderId="0" xfId="0" applyNumberFormat="1" applyFont="1" applyFill="1"/>
    <xf numFmtId="43" fontId="11" fillId="0" borderId="0" xfId="0" applyNumberFormat="1" applyFont="1" applyFill="1" applyBorder="1"/>
    <xf numFmtId="44" fontId="11" fillId="0" borderId="0" xfId="0" applyNumberFormat="1" applyFont="1" applyFill="1" applyBorder="1"/>
    <xf numFmtId="44" fontId="12" fillId="0" borderId="0" xfId="0" applyNumberFormat="1" applyFont="1" applyFill="1" applyBorder="1"/>
    <xf numFmtId="39" fontId="11" fillId="0" borderId="0" xfId="0" applyNumberFormat="1" applyFont="1" applyFill="1" applyBorder="1"/>
    <xf numFmtId="43" fontId="12" fillId="0" borderId="0" xfId="0" applyNumberFormat="1" applyFont="1" applyFill="1" applyBorder="1"/>
    <xf numFmtId="39" fontId="11" fillId="0" borderId="0" xfId="0" applyNumberFormat="1" applyFont="1" applyFill="1" applyBorder="1" applyAlignment="1"/>
    <xf numFmtId="43" fontId="11" fillId="0" borderId="0" xfId="0" applyNumberFormat="1" applyFont="1" applyFill="1" applyBorder="1" applyAlignment="1">
      <alignment horizontal="center"/>
    </xf>
    <xf numFmtId="43" fontId="12" fillId="0" borderId="0" xfId="0" applyNumberFormat="1" applyFont="1" applyFill="1" applyBorder="1" applyAlignment="1">
      <alignment horizontal="center"/>
    </xf>
    <xf numFmtId="164" fontId="6" fillId="0" borderId="0" xfId="0" quotePrefix="1" applyNumberFormat="1" applyFont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Continuous"/>
    </xf>
    <xf numFmtId="43" fontId="7" fillId="0" borderId="3" xfId="1" applyFont="1" applyFill="1" applyBorder="1" applyAlignment="1">
      <alignment horizontal="centerContinuous"/>
    </xf>
    <xf numFmtId="43" fontId="2" fillId="0" borderId="1" xfId="0" applyNumberFormat="1" applyFont="1" applyBorder="1"/>
    <xf numFmtId="0" fontId="7" fillId="0" borderId="0" xfId="0" applyFont="1" applyAlignment="1">
      <alignment horizontal="center" wrapText="1"/>
    </xf>
    <xf numFmtId="39" fontId="0" fillId="0" borderId="0" xfId="0" applyNumberFormat="1" applyFont="1" applyFill="1" applyAlignment="1"/>
    <xf numFmtId="43" fontId="1" fillId="0" borderId="0" xfId="1"/>
    <xf numFmtId="43" fontId="1" fillId="0" borderId="0" xfId="1" applyFill="1"/>
    <xf numFmtId="14" fontId="0" fillId="0" borderId="0" xfId="0" applyNumberFormat="1"/>
    <xf numFmtId="43" fontId="6" fillId="0" borderId="0" xfId="0" applyNumberFormat="1" applyFont="1" applyFill="1"/>
    <xf numFmtId="43" fontId="11" fillId="0" borderId="0" xfId="0" applyNumberFormat="1" applyFont="1" applyAlignment="1">
      <alignment horizontal="left"/>
    </xf>
    <xf numFmtId="43" fontId="0" fillId="0" borderId="0" xfId="0" applyNumberFormat="1" applyBorder="1"/>
    <xf numFmtId="44" fontId="0" fillId="0" borderId="0" xfId="0" applyNumberFormat="1" applyBorder="1"/>
    <xf numFmtId="43" fontId="2" fillId="0" borderId="0" xfId="0" applyNumberFormat="1" applyFont="1" applyFill="1" applyAlignment="1">
      <alignment horizontal="right"/>
    </xf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Alignment="1">
      <alignment horizontal="center"/>
    </xf>
    <xf numFmtId="43" fontId="12" fillId="0" borderId="5" xfId="0" applyNumberFormat="1" applyFont="1" applyFill="1" applyBorder="1"/>
    <xf numFmtId="43" fontId="11" fillId="0" borderId="0" xfId="0" applyNumberFormat="1" applyFont="1" applyFill="1"/>
    <xf numFmtId="43" fontId="9" fillId="0" borderId="0" xfId="0" applyNumberFormat="1" applyFont="1"/>
    <xf numFmtId="49" fontId="2" fillId="0" borderId="0" xfId="0" applyNumberFormat="1" applyFont="1" applyFill="1" applyAlignment="1">
      <alignment horizontal="left"/>
    </xf>
    <xf numFmtId="44" fontId="0" fillId="0" borderId="0" xfId="0" applyNumberFormat="1" applyFill="1" applyBorder="1"/>
    <xf numFmtId="43" fontId="5" fillId="0" borderId="0" xfId="1" applyNumberFormat="1" applyFont="1"/>
    <xf numFmtId="43" fontId="5" fillId="0" borderId="0" xfId="1" applyNumberFormat="1" applyFont="1" applyFill="1"/>
    <xf numFmtId="43" fontId="5" fillId="2" borderId="0" xfId="1" applyNumberFormat="1" applyFont="1" applyFill="1"/>
    <xf numFmtId="43" fontId="8" fillId="0" borderId="0" xfId="1" applyNumberFormat="1" applyFont="1"/>
    <xf numFmtId="43" fontId="1" fillId="0" borderId="0" xfId="0" applyNumberFormat="1" applyFont="1"/>
    <xf numFmtId="43" fontId="1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43" fontId="1" fillId="0" borderId="0" xfId="0" applyNumberFormat="1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/>
    <xf numFmtId="39" fontId="1" fillId="0" borderId="0" xfId="0" applyNumberFormat="1" applyFont="1" applyFill="1" applyAlignment="1"/>
    <xf numFmtId="43" fontId="1" fillId="0" borderId="5" xfId="0" applyNumberFormat="1" applyFont="1" applyFill="1" applyBorder="1"/>
    <xf numFmtId="43" fontId="1" fillId="0" borderId="0" xfId="0" applyNumberFormat="1" applyFont="1" applyFill="1" applyAlignment="1">
      <alignment horizontal="center"/>
    </xf>
    <xf numFmtId="0" fontId="1" fillId="0" borderId="0" xfId="0" quotePrefix="1" applyFont="1" applyAlignment="1">
      <alignment horizontal="left"/>
    </xf>
    <xf numFmtId="44" fontId="1" fillId="0" borderId="0" xfId="0" applyNumberFormat="1" applyFont="1" applyFill="1"/>
    <xf numFmtId="0" fontId="1" fillId="0" borderId="0" xfId="0" applyFont="1" applyFill="1" applyBorder="1"/>
    <xf numFmtId="43" fontId="1" fillId="0" borderId="0" xfId="0" applyNumberFormat="1" applyFont="1" applyFill="1" applyBorder="1"/>
    <xf numFmtId="43" fontId="1" fillId="0" borderId="0" xfId="1" applyFont="1"/>
    <xf numFmtId="43" fontId="1" fillId="0" borderId="0" xfId="1" applyFont="1" applyFill="1"/>
    <xf numFmtId="0" fontId="1" fillId="0" borderId="0" xfId="0" applyFont="1"/>
    <xf numFmtId="43" fontId="3" fillId="0" borderId="0" xfId="0" applyNumberFormat="1" applyFont="1" applyFill="1"/>
    <xf numFmtId="44" fontId="0" fillId="0" borderId="1" xfId="0" applyNumberFormat="1" applyFill="1" applyBorder="1"/>
    <xf numFmtId="44" fontId="0" fillId="0" borderId="4" xfId="0" applyNumberFormat="1" applyFill="1" applyBorder="1"/>
    <xf numFmtId="43" fontId="2" fillId="0" borderId="5" xfId="0" applyNumberFormat="1" applyFont="1" applyFill="1" applyBorder="1"/>
    <xf numFmtId="0" fontId="5" fillId="0" borderId="0" xfId="0" applyFont="1" applyFill="1" applyAlignment="1">
      <alignment wrapText="1"/>
    </xf>
    <xf numFmtId="43" fontId="0" fillId="0" borderId="0" xfId="0" applyNumberFormat="1" applyAlignment="1"/>
    <xf numFmtId="43" fontId="1" fillId="2" borderId="5" xfId="0" applyNumberFormat="1" applyFont="1" applyFill="1" applyBorder="1"/>
    <xf numFmtId="0" fontId="0" fillId="0" borderId="0" xfId="0" applyAlignment="1">
      <alignment horizontal="center"/>
    </xf>
    <xf numFmtId="43" fontId="6" fillId="3" borderId="0" xfId="1" applyNumberFormat="1" applyFont="1" applyFill="1"/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43" fontId="1" fillId="2" borderId="0" xfId="0" applyNumberFormat="1" applyFont="1" applyFill="1"/>
    <xf numFmtId="43" fontId="0" fillId="2" borderId="0" xfId="0" applyNumberFormat="1" applyFill="1"/>
    <xf numFmtId="39" fontId="1" fillId="2" borderId="0" xfId="0" applyNumberFormat="1" applyFont="1" applyFill="1" applyAlignment="1"/>
    <xf numFmtId="0" fontId="15" fillId="0" borderId="0" xfId="0" applyFont="1" applyAlignment="1">
      <alignment horizontal="center"/>
    </xf>
    <xf numFmtId="41" fontId="0" fillId="0" borderId="0" xfId="0" applyNumberFormat="1"/>
    <xf numFmtId="0" fontId="15" fillId="0" borderId="0" xfId="0" applyFont="1" applyAlignment="1">
      <alignment horizontal="center"/>
    </xf>
    <xf numFmtId="41" fontId="15" fillId="0" borderId="0" xfId="0" applyNumberFormat="1" applyFont="1" applyAlignment="1">
      <alignment horizontal="center"/>
    </xf>
    <xf numFmtId="0" fontId="15" fillId="0" borderId="0" xfId="0" applyFont="1"/>
    <xf numFmtId="42" fontId="1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34" sqref="B34"/>
    </sheetView>
  </sheetViews>
  <sheetFormatPr defaultRowHeight="12.75" x14ac:dyDescent="0.2"/>
  <cols>
    <col min="1" max="1" width="10.42578125" customWidth="1"/>
    <col min="2" max="2" width="48.5703125" customWidth="1"/>
    <col min="3" max="3" width="13.5703125" customWidth="1"/>
    <col min="4" max="4" width="12.85546875" bestFit="1" customWidth="1"/>
    <col min="5" max="5" width="11.42578125" bestFit="1" customWidth="1"/>
  </cols>
  <sheetData>
    <row r="1" spans="1:4" x14ac:dyDescent="0.2">
      <c r="A1" s="134" t="s">
        <v>74</v>
      </c>
      <c r="B1" s="135"/>
      <c r="C1" s="135"/>
      <c r="D1" s="135"/>
    </row>
    <row r="2" spans="1:4" x14ac:dyDescent="0.2">
      <c r="A2" s="134" t="s">
        <v>0</v>
      </c>
      <c r="B2" s="135"/>
      <c r="C2" s="135"/>
      <c r="D2" s="135"/>
    </row>
    <row r="3" spans="1:4" x14ac:dyDescent="0.2">
      <c r="A3" s="136" t="s">
        <v>90</v>
      </c>
      <c r="B3" s="137"/>
      <c r="C3" s="137"/>
      <c r="D3" s="137"/>
    </row>
    <row r="4" spans="1:4" x14ac:dyDescent="0.2">
      <c r="A4" s="35"/>
      <c r="B4" s="133"/>
      <c r="C4" s="35"/>
      <c r="D4" s="1"/>
    </row>
    <row r="5" spans="1:4" x14ac:dyDescent="0.2">
      <c r="A5" s="35"/>
      <c r="B5" s="35"/>
      <c r="C5" s="1"/>
      <c r="D5" s="1"/>
    </row>
    <row r="6" spans="1:4" x14ac:dyDescent="0.2">
      <c r="A6" s="1"/>
      <c r="B6" s="35"/>
      <c r="C6" s="1"/>
      <c r="D6" s="1"/>
    </row>
    <row r="7" spans="1:4" x14ac:dyDescent="0.2">
      <c r="A7" s="1"/>
      <c r="B7" s="1"/>
      <c r="C7" s="1"/>
      <c r="D7" s="1"/>
    </row>
    <row r="8" spans="1:4" x14ac:dyDescent="0.2">
      <c r="A8" s="2" t="s">
        <v>1</v>
      </c>
      <c r="B8" s="1"/>
      <c r="C8" s="1"/>
      <c r="D8" s="1"/>
    </row>
    <row r="9" spans="1:4" x14ac:dyDescent="0.2">
      <c r="A9" s="1"/>
      <c r="B9" s="1"/>
      <c r="C9" s="1"/>
      <c r="D9" s="1"/>
    </row>
    <row r="10" spans="1:4" x14ac:dyDescent="0.2">
      <c r="A10" s="1"/>
      <c r="B10" s="104" t="s">
        <v>83</v>
      </c>
      <c r="C10" s="1"/>
      <c r="D10" s="1">
        <v>221783.88</v>
      </c>
    </row>
    <row r="11" spans="1:4" x14ac:dyDescent="0.2">
      <c r="A11" s="1"/>
      <c r="B11" s="104" t="s">
        <v>89</v>
      </c>
      <c r="C11" s="1"/>
      <c r="D11" s="1">
        <v>32500</v>
      </c>
    </row>
    <row r="12" spans="1:4" x14ac:dyDescent="0.2">
      <c r="A12" s="1"/>
      <c r="B12" s="104" t="s">
        <v>91</v>
      </c>
      <c r="C12" s="1"/>
      <c r="D12" s="1">
        <v>6929.39</v>
      </c>
    </row>
    <row r="13" spans="1:4" ht="15" x14ac:dyDescent="0.35">
      <c r="A13" s="1"/>
      <c r="B13" s="4" t="s">
        <v>3</v>
      </c>
      <c r="C13" s="1"/>
      <c r="D13" s="122">
        <f>SUM(D10:D12)</f>
        <v>261213.27000000002</v>
      </c>
    </row>
    <row r="14" spans="1:4" x14ac:dyDescent="0.2">
      <c r="A14" s="1"/>
      <c r="B14" s="1"/>
      <c r="C14" s="1"/>
      <c r="D14" s="1"/>
    </row>
    <row r="15" spans="1:4" x14ac:dyDescent="0.2">
      <c r="A15" s="2" t="s">
        <v>2</v>
      </c>
      <c r="B15" s="1"/>
      <c r="C15" s="1"/>
      <c r="D15" s="1"/>
    </row>
    <row r="16" spans="1:4" x14ac:dyDescent="0.2">
      <c r="A16" s="2"/>
      <c r="B16" s="105" t="s">
        <v>73</v>
      </c>
      <c r="C16" s="1"/>
      <c r="D16" s="1">
        <v>111834.7</v>
      </c>
    </row>
    <row r="17" spans="1:5" x14ac:dyDescent="0.2">
      <c r="A17" s="1"/>
      <c r="B17" s="105"/>
      <c r="C17" s="1"/>
      <c r="D17" s="35"/>
      <c r="E17" s="1"/>
    </row>
    <row r="18" spans="1:5" ht="15" x14ac:dyDescent="0.35">
      <c r="A18" s="1"/>
      <c r="B18" s="86" t="s">
        <v>60</v>
      </c>
      <c r="C18" s="1"/>
      <c r="D18" s="35"/>
      <c r="E18" s="1"/>
    </row>
    <row r="19" spans="1:5" x14ac:dyDescent="0.2">
      <c r="A19" s="1"/>
      <c r="B19" s="127" t="s">
        <v>45</v>
      </c>
      <c r="C19" s="1"/>
      <c r="D19" s="35">
        <v>0</v>
      </c>
    </row>
    <row r="20" spans="1:5" x14ac:dyDescent="0.2">
      <c r="A20" s="1"/>
      <c r="B20" s="127" t="s">
        <v>67</v>
      </c>
      <c r="C20" s="1"/>
      <c r="D20" s="35">
        <v>12000</v>
      </c>
      <c r="E20" s="1"/>
    </row>
    <row r="21" spans="1:5" x14ac:dyDescent="0.2">
      <c r="A21" s="1"/>
      <c r="B21" s="127" t="s">
        <v>61</v>
      </c>
      <c r="C21" s="1"/>
      <c r="D21" s="35">
        <v>4476.58</v>
      </c>
    </row>
    <row r="22" spans="1:5" x14ac:dyDescent="0.2">
      <c r="A22" s="1"/>
      <c r="B22" s="127" t="s">
        <v>82</v>
      </c>
      <c r="C22" s="3"/>
      <c r="D22" s="1">
        <v>0</v>
      </c>
    </row>
    <row r="23" spans="1:5" x14ac:dyDescent="0.2">
      <c r="A23" s="1"/>
      <c r="B23" s="127" t="s">
        <v>92</v>
      </c>
      <c r="C23" s="3"/>
      <c r="D23" s="1">
        <v>16113.63</v>
      </c>
    </row>
    <row r="24" spans="1:5" x14ac:dyDescent="0.2">
      <c r="A24" s="1"/>
      <c r="B24" s="127"/>
      <c r="C24" s="3"/>
      <c r="D24" s="1"/>
    </row>
    <row r="25" spans="1:5" x14ac:dyDescent="0.2">
      <c r="A25" s="1"/>
      <c r="B25" s="4" t="s">
        <v>4</v>
      </c>
      <c r="C25" s="1"/>
      <c r="D25" s="79">
        <f>SUM(D16:D23)</f>
        <v>144424.91</v>
      </c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 t="s">
        <v>5</v>
      </c>
      <c r="C27" s="1"/>
      <c r="D27" s="35">
        <f>SUM(D13-D25)</f>
        <v>116788.36000000002</v>
      </c>
      <c r="E27" s="1"/>
    </row>
    <row r="28" spans="1:5" x14ac:dyDescent="0.2">
      <c r="A28" s="1"/>
      <c r="B28" s="104" t="s">
        <v>84</v>
      </c>
      <c r="C28" s="1"/>
      <c r="D28" s="123">
        <v>513756.01</v>
      </c>
      <c r="E28" s="1"/>
    </row>
    <row r="29" spans="1:5" x14ac:dyDescent="0.2">
      <c r="A29" s="1"/>
      <c r="B29" s="1"/>
      <c r="C29" s="1"/>
      <c r="D29" s="35"/>
    </row>
    <row r="30" spans="1:5" ht="13.5" thickBot="1" x14ac:dyDescent="0.25">
      <c r="A30" s="1"/>
      <c r="B30" s="107" t="s">
        <v>93</v>
      </c>
      <c r="C30" s="1"/>
      <c r="D30" s="124">
        <f>SUM(D27:D28)</f>
        <v>630544.37</v>
      </c>
    </row>
    <row r="31" spans="1:5" ht="13.5" thickTop="1" x14ac:dyDescent="0.2">
      <c r="A31" s="87"/>
      <c r="B31" s="87"/>
      <c r="C31" s="87"/>
      <c r="D31" s="87"/>
    </row>
    <row r="32" spans="1:5" x14ac:dyDescent="0.2">
      <c r="A32" s="87"/>
      <c r="B32" s="87"/>
      <c r="C32" s="87"/>
      <c r="D32" s="87"/>
    </row>
    <row r="33" spans="1:4" x14ac:dyDescent="0.2">
      <c r="A33" s="1"/>
      <c r="B33" s="1"/>
      <c r="C33" s="1"/>
      <c r="D33" s="87"/>
    </row>
    <row r="34" spans="1:4" x14ac:dyDescent="0.2">
      <c r="A34" s="1"/>
      <c r="B34" s="1"/>
      <c r="C34" s="1"/>
      <c r="D34" s="88"/>
    </row>
  </sheetData>
  <mergeCells count="3">
    <mergeCell ref="A1:D1"/>
    <mergeCell ref="A2:D2"/>
    <mergeCell ref="A3:D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16" sqref="B16"/>
    </sheetView>
  </sheetViews>
  <sheetFormatPr defaultRowHeight="12.75" x14ac:dyDescent="0.2"/>
  <cols>
    <col min="1" max="1" width="15.85546875" style="1" customWidth="1"/>
    <col min="2" max="2" width="58.5703125" style="1" customWidth="1"/>
    <col min="3" max="3" width="27.140625" style="1" hidden="1" customWidth="1"/>
    <col min="4" max="4" width="12.7109375" customWidth="1"/>
    <col min="5" max="5" width="15.7109375" customWidth="1"/>
    <col min="6" max="6" width="12.7109375" customWidth="1"/>
    <col min="7" max="7" width="11.85546875" bestFit="1" customWidth="1"/>
    <col min="8" max="10" width="12.7109375" customWidth="1"/>
    <col min="11" max="11" width="11.140625" bestFit="1" customWidth="1"/>
    <col min="12" max="14" width="12.7109375" customWidth="1"/>
    <col min="15" max="15" width="11.140625" bestFit="1" customWidth="1"/>
    <col min="16" max="16" width="12.7109375" customWidth="1"/>
    <col min="17" max="17" width="13.7109375" hidden="1" customWidth="1"/>
    <col min="18" max="18" width="13.7109375" customWidth="1"/>
    <col min="19" max="19" width="13.7109375" style="35" customWidth="1"/>
    <col min="20" max="20" width="13.7109375" style="24" customWidth="1"/>
    <col min="21" max="21" width="13.42578125" style="132" customWidth="1"/>
  </cols>
  <sheetData>
    <row r="1" spans="1:21" x14ac:dyDescent="0.2">
      <c r="A1" s="131"/>
      <c r="C1" s="131" t="s">
        <v>28</v>
      </c>
      <c r="P1" s="22" t="s">
        <v>29</v>
      </c>
      <c r="Q1" s="22" t="s">
        <v>30</v>
      </c>
      <c r="R1" s="22" t="s">
        <v>29</v>
      </c>
      <c r="S1" s="23" t="s">
        <v>31</v>
      </c>
      <c r="T1" s="90"/>
      <c r="U1" s="108" t="s">
        <v>75</v>
      </c>
    </row>
    <row r="2" spans="1:21" x14ac:dyDescent="0.2">
      <c r="A2" s="131" t="s">
        <v>32</v>
      </c>
      <c r="C2" s="131" t="s">
        <v>33</v>
      </c>
      <c r="P2" s="25" t="s">
        <v>85</v>
      </c>
      <c r="Q2" s="22" t="s">
        <v>34</v>
      </c>
      <c r="R2" s="25" t="s">
        <v>85</v>
      </c>
      <c r="S2" s="133" t="s">
        <v>35</v>
      </c>
      <c r="T2" s="91" t="s">
        <v>36</v>
      </c>
      <c r="U2" s="108" t="s">
        <v>76</v>
      </c>
    </row>
    <row r="3" spans="1:21" ht="15" x14ac:dyDescent="0.35">
      <c r="A3" s="26" t="s">
        <v>37</v>
      </c>
      <c r="B3" s="26" t="s">
        <v>38</v>
      </c>
      <c r="C3" s="27">
        <v>44742</v>
      </c>
      <c r="D3" s="28">
        <v>45108</v>
      </c>
      <c r="E3" s="28">
        <v>45139</v>
      </c>
      <c r="F3" s="28">
        <v>45170</v>
      </c>
      <c r="G3" s="28">
        <v>45200</v>
      </c>
      <c r="H3" s="28">
        <v>45231</v>
      </c>
      <c r="I3" s="28">
        <v>45261</v>
      </c>
      <c r="J3" s="28">
        <v>45292</v>
      </c>
      <c r="K3" s="28">
        <v>45323</v>
      </c>
      <c r="L3" s="28">
        <v>45352</v>
      </c>
      <c r="M3" s="28">
        <v>45383</v>
      </c>
      <c r="N3" s="28">
        <v>45413</v>
      </c>
      <c r="O3" s="28">
        <v>45444</v>
      </c>
      <c r="P3" s="29" t="s">
        <v>34</v>
      </c>
      <c r="Q3" s="29" t="s">
        <v>39</v>
      </c>
      <c r="R3" s="30" t="s">
        <v>35</v>
      </c>
      <c r="S3" s="31" t="s">
        <v>40</v>
      </c>
      <c r="T3" s="92" t="s">
        <v>33</v>
      </c>
      <c r="U3" s="109" t="s">
        <v>77</v>
      </c>
    </row>
    <row r="4" spans="1:21" ht="15" customHeight="1" x14ac:dyDescent="0.2">
      <c r="A4" s="110" t="s">
        <v>72</v>
      </c>
      <c r="B4" s="111" t="s">
        <v>71</v>
      </c>
      <c r="C4" s="1">
        <v>180997.54</v>
      </c>
      <c r="D4" s="1">
        <v>19726.75</v>
      </c>
      <c r="E4" s="1"/>
      <c r="F4" s="1">
        <v>16092.25</v>
      </c>
      <c r="G4" s="1">
        <v>9514.33</v>
      </c>
      <c r="H4" s="1">
        <v>15440</v>
      </c>
      <c r="I4" s="1">
        <v>16226.8</v>
      </c>
      <c r="J4" s="1"/>
      <c r="K4" s="1">
        <v>3497</v>
      </c>
      <c r="L4" s="1">
        <v>15727.32</v>
      </c>
      <c r="M4" s="1">
        <v>15610.25</v>
      </c>
      <c r="N4" s="1"/>
      <c r="O4" s="1"/>
      <c r="P4" s="1">
        <f t="shared" ref="P4:P19" si="0">SUM(D4:O4)</f>
        <v>111834.70000000001</v>
      </c>
      <c r="Q4" s="1">
        <f>C4+P4</f>
        <v>292832.24</v>
      </c>
      <c r="R4" s="34">
        <v>134160</v>
      </c>
      <c r="S4" s="35">
        <v>15145.629999999976</v>
      </c>
      <c r="T4" s="93">
        <f t="shared" ref="T4:T19" si="1">R4+S4-P4</f>
        <v>37470.929999999964</v>
      </c>
      <c r="U4" s="94">
        <v>0</v>
      </c>
    </row>
    <row r="5" spans="1:21" ht="15" customHeight="1" x14ac:dyDescent="0.2">
      <c r="A5" s="32" t="s">
        <v>41</v>
      </c>
      <c r="B5" s="33" t="s">
        <v>42</v>
      </c>
      <c r="C5" s="1">
        <v>39983.910000000003</v>
      </c>
      <c r="D5" s="1"/>
      <c r="E5" s="1"/>
      <c r="G5" s="1"/>
      <c r="H5" s="1"/>
      <c r="I5" s="1"/>
      <c r="J5" s="1"/>
      <c r="K5" s="1"/>
      <c r="L5" s="1"/>
      <c r="M5" s="1"/>
      <c r="N5" s="1"/>
      <c r="O5" s="1"/>
      <c r="P5" s="1">
        <f t="shared" si="0"/>
        <v>0</v>
      </c>
      <c r="Q5" s="1">
        <f>C5+P5</f>
        <v>39983.910000000003</v>
      </c>
      <c r="R5" s="35">
        <v>2230</v>
      </c>
      <c r="S5" s="35">
        <v>3300</v>
      </c>
      <c r="T5" s="93">
        <f t="shared" si="1"/>
        <v>5530</v>
      </c>
      <c r="U5" s="94"/>
    </row>
    <row r="6" spans="1:21" ht="15" customHeight="1" x14ac:dyDescent="0.2">
      <c r="A6" s="32" t="s">
        <v>41</v>
      </c>
      <c r="B6" s="33" t="s">
        <v>50</v>
      </c>
      <c r="C6" s="1">
        <v>0</v>
      </c>
      <c r="D6" s="1"/>
      <c r="E6" s="1"/>
      <c r="F6" s="1"/>
      <c r="G6" s="35"/>
      <c r="H6" s="1"/>
      <c r="I6" s="1"/>
      <c r="J6" s="1"/>
      <c r="K6" s="1"/>
      <c r="L6" s="1"/>
      <c r="M6" s="1"/>
      <c r="N6" s="1"/>
      <c r="O6" s="1"/>
      <c r="P6" s="1">
        <f t="shared" si="0"/>
        <v>0</v>
      </c>
      <c r="Q6" s="1">
        <f>C6+P6</f>
        <v>0</v>
      </c>
      <c r="R6" s="35">
        <v>0</v>
      </c>
      <c r="S6" s="35">
        <v>19960</v>
      </c>
      <c r="T6" s="93">
        <f t="shared" si="1"/>
        <v>19960</v>
      </c>
      <c r="U6" s="94"/>
    </row>
    <row r="7" spans="1:21" ht="15" customHeight="1" x14ac:dyDescent="0.2">
      <c r="A7" s="32"/>
      <c r="B7" s="111" t="s">
        <v>78</v>
      </c>
      <c r="D7" s="1"/>
      <c r="E7" s="1"/>
      <c r="F7" s="1"/>
      <c r="G7" s="35"/>
      <c r="H7" s="1"/>
      <c r="I7" s="1"/>
      <c r="J7" s="1"/>
      <c r="K7" s="1"/>
      <c r="L7" s="1"/>
      <c r="M7" s="1"/>
      <c r="N7" s="1"/>
      <c r="O7" s="1"/>
      <c r="P7" s="1">
        <f t="shared" ref="P7" si="2">SUM(D7:O7)</f>
        <v>0</v>
      </c>
      <c r="Q7" s="1">
        <f>C7+P7</f>
        <v>0</v>
      </c>
      <c r="R7" s="35">
        <v>10000</v>
      </c>
      <c r="S7" s="35">
        <v>20000</v>
      </c>
      <c r="T7" s="93">
        <f t="shared" si="1"/>
        <v>30000</v>
      </c>
      <c r="U7" s="94"/>
    </row>
    <row r="8" spans="1:21" s="24" customFormat="1" ht="15" customHeight="1" x14ac:dyDescent="0.2">
      <c r="A8" s="36">
        <v>9100000915</v>
      </c>
      <c r="B8" s="37" t="s">
        <v>43</v>
      </c>
      <c r="C8" s="107">
        <v>102783.75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">
        <f t="shared" si="0"/>
        <v>0</v>
      </c>
      <c r="Q8" s="107">
        <f t="shared" ref="Q8:Q19" si="3">C8+P8</f>
        <v>102783.75</v>
      </c>
      <c r="R8" s="112"/>
      <c r="S8" s="107">
        <v>0</v>
      </c>
      <c r="T8" s="113">
        <f t="shared" si="1"/>
        <v>0</v>
      </c>
      <c r="U8" s="94"/>
    </row>
    <row r="9" spans="1:21" s="24" customFormat="1" ht="15" customHeight="1" x14ac:dyDescent="0.2">
      <c r="A9" s="32" t="s">
        <v>41</v>
      </c>
      <c r="B9" s="5" t="s">
        <v>51</v>
      </c>
      <c r="C9" s="107">
        <v>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">
        <f t="shared" si="0"/>
        <v>0</v>
      </c>
      <c r="Q9" s="107">
        <f t="shared" si="3"/>
        <v>0</v>
      </c>
      <c r="R9" s="112">
        <v>2000</v>
      </c>
      <c r="S9" s="107">
        <v>2000</v>
      </c>
      <c r="T9" s="113">
        <f>R9+S9-P9</f>
        <v>4000</v>
      </c>
      <c r="U9" s="94"/>
    </row>
    <row r="10" spans="1:21" s="24" customFormat="1" ht="15" customHeight="1" x14ac:dyDescent="0.2">
      <c r="A10" s="138"/>
      <c r="B10" s="139" t="s">
        <v>94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>
        <v>16113.63</v>
      </c>
      <c r="N10" s="140"/>
      <c r="O10" s="140"/>
      <c r="P10" s="141">
        <f t="shared" si="0"/>
        <v>16113.63</v>
      </c>
      <c r="Q10" s="140"/>
      <c r="R10" s="142"/>
      <c r="S10" s="140">
        <v>16113.63</v>
      </c>
      <c r="T10" s="128">
        <f>R10+S10-P10</f>
        <v>0</v>
      </c>
      <c r="U10" s="94"/>
    </row>
    <row r="11" spans="1:21" s="24" customFormat="1" ht="15" customHeight="1" x14ac:dyDescent="0.2">
      <c r="A11" s="138"/>
      <c r="B11" s="139" t="s">
        <v>68</v>
      </c>
      <c r="C11" s="140">
        <v>0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>
        <f t="shared" si="0"/>
        <v>0</v>
      </c>
      <c r="Q11" s="140">
        <f t="shared" si="3"/>
        <v>0</v>
      </c>
      <c r="R11" s="142">
        <v>9500</v>
      </c>
      <c r="S11" s="140">
        <v>12500</v>
      </c>
      <c r="T11" s="128">
        <f>R11+S11-P11</f>
        <v>22000</v>
      </c>
      <c r="U11" s="94"/>
    </row>
    <row r="12" spans="1:21" s="24" customFormat="1" ht="15" customHeight="1" x14ac:dyDescent="0.2">
      <c r="A12" s="138" t="s">
        <v>87</v>
      </c>
      <c r="B12" s="139" t="s">
        <v>88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>
        <f t="shared" si="0"/>
        <v>0</v>
      </c>
      <c r="Q12" s="140"/>
      <c r="R12" s="142">
        <v>3000</v>
      </c>
      <c r="S12" s="140">
        <v>0</v>
      </c>
      <c r="T12" s="128">
        <f>R12+S12-P12</f>
        <v>3000</v>
      </c>
      <c r="U12" s="94"/>
    </row>
    <row r="13" spans="1:21" s="24" customFormat="1" ht="15" customHeight="1" x14ac:dyDescent="0.2">
      <c r="A13" s="32" t="s">
        <v>65</v>
      </c>
      <c r="B13" s="106" t="s">
        <v>66</v>
      </c>
      <c r="C13" s="107">
        <v>21662.5</v>
      </c>
      <c r="D13" s="107"/>
      <c r="E13" s="107"/>
      <c r="F13" s="107">
        <v>3250</v>
      </c>
      <c r="G13" s="107">
        <v>2250</v>
      </c>
      <c r="H13" s="107"/>
      <c r="I13" s="107"/>
      <c r="J13" s="107">
        <v>3750</v>
      </c>
      <c r="K13" s="107"/>
      <c r="L13" s="107"/>
      <c r="M13" s="107">
        <v>2750</v>
      </c>
      <c r="N13" s="107"/>
      <c r="O13" s="35"/>
      <c r="P13" s="1">
        <f t="shared" si="0"/>
        <v>12000</v>
      </c>
      <c r="Q13" s="107">
        <f>C13+P13</f>
        <v>33662.5</v>
      </c>
      <c r="R13" s="112">
        <v>6900</v>
      </c>
      <c r="S13" s="107">
        <v>22842.5</v>
      </c>
      <c r="T13" s="113">
        <f t="shared" si="1"/>
        <v>17742.5</v>
      </c>
      <c r="U13" s="94"/>
    </row>
    <row r="14" spans="1:21" s="24" customFormat="1" ht="15" customHeight="1" x14ac:dyDescent="0.2">
      <c r="A14" s="110" t="s">
        <v>63</v>
      </c>
      <c r="B14" s="106" t="s">
        <v>64</v>
      </c>
      <c r="C14" s="107">
        <v>28279.03</v>
      </c>
      <c r="D14" s="107"/>
      <c r="E14" s="107"/>
      <c r="F14" s="107"/>
      <c r="G14" s="107"/>
      <c r="H14" s="107"/>
      <c r="I14" s="107"/>
      <c r="J14" s="107"/>
      <c r="K14" s="107">
        <v>1653.71</v>
      </c>
      <c r="L14" s="107">
        <v>2822.87</v>
      </c>
      <c r="M14" s="107"/>
      <c r="N14" s="107"/>
      <c r="O14" s="107"/>
      <c r="P14" s="1">
        <f t="shared" si="0"/>
        <v>4476.58</v>
      </c>
      <c r="Q14" s="107">
        <f t="shared" si="3"/>
        <v>32755.61</v>
      </c>
      <c r="R14" s="112">
        <v>9500</v>
      </c>
      <c r="S14" s="107">
        <v>20.930000000000291</v>
      </c>
      <c r="T14" s="113">
        <f t="shared" si="1"/>
        <v>5044.3500000000004</v>
      </c>
      <c r="U14" s="94"/>
    </row>
    <row r="15" spans="1:21" s="24" customFormat="1" ht="15" customHeight="1" x14ac:dyDescent="0.2">
      <c r="A15" s="110" t="s">
        <v>81</v>
      </c>
      <c r="B15" s="106" t="s">
        <v>82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">
        <f t="shared" si="0"/>
        <v>0</v>
      </c>
      <c r="Q15" s="107"/>
      <c r="R15" s="112">
        <v>0</v>
      </c>
      <c r="S15" s="107">
        <v>2632.5</v>
      </c>
      <c r="T15" s="113">
        <f t="shared" si="1"/>
        <v>2632.5</v>
      </c>
      <c r="U15" s="94"/>
    </row>
    <row r="16" spans="1:21" s="24" customFormat="1" ht="15" customHeight="1" x14ac:dyDescent="0.2">
      <c r="A16" s="110"/>
      <c r="B16" s="106" t="s">
        <v>79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">
        <f t="shared" ref="P16" si="4">SUM(D16:O16)</f>
        <v>0</v>
      </c>
      <c r="Q16" s="107">
        <f t="shared" si="3"/>
        <v>0</v>
      </c>
      <c r="R16" s="112">
        <v>40000</v>
      </c>
      <c r="S16" s="107">
        <v>55500</v>
      </c>
      <c r="T16" s="113">
        <f t="shared" si="1"/>
        <v>95500</v>
      </c>
      <c r="U16" s="94"/>
    </row>
    <row r="17" spans="1:21" s="24" customFormat="1" x14ac:dyDescent="0.2">
      <c r="A17" s="110"/>
      <c r="B17" s="106"/>
      <c r="C17" s="107">
        <v>0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">
        <f t="shared" si="0"/>
        <v>0</v>
      </c>
      <c r="Q17" s="107">
        <f t="shared" si="3"/>
        <v>0</v>
      </c>
      <c r="R17" s="112"/>
      <c r="S17" s="107">
        <v>0</v>
      </c>
      <c r="T17" s="113">
        <f t="shared" si="1"/>
        <v>0</v>
      </c>
      <c r="U17" s="94"/>
    </row>
    <row r="18" spans="1:21" x14ac:dyDescent="0.2">
      <c r="A18" s="32"/>
      <c r="B18" s="5"/>
      <c r="C18" s="104">
        <v>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">
        <f t="shared" si="0"/>
        <v>0</v>
      </c>
      <c r="Q18" s="107">
        <f t="shared" si="3"/>
        <v>0</v>
      </c>
      <c r="R18" s="81"/>
      <c r="S18" s="107">
        <v>0</v>
      </c>
      <c r="T18" s="113">
        <f t="shared" si="1"/>
        <v>0</v>
      </c>
      <c r="U18" s="94"/>
    </row>
    <row r="19" spans="1:21" ht="15" x14ac:dyDescent="0.35">
      <c r="A19" s="37"/>
      <c r="B19" s="98" t="s">
        <v>44</v>
      </c>
      <c r="C19" s="104">
        <v>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1">
        <f t="shared" si="0"/>
        <v>0</v>
      </c>
      <c r="Q19" s="107">
        <f t="shared" si="3"/>
        <v>0</v>
      </c>
      <c r="R19" s="40">
        <v>8000</v>
      </c>
      <c r="S19" s="40">
        <v>169953.25</v>
      </c>
      <c r="T19" s="125">
        <f t="shared" si="1"/>
        <v>177953.25</v>
      </c>
      <c r="U19" s="133"/>
    </row>
    <row r="20" spans="1:21" x14ac:dyDescent="0.2">
      <c r="A20" s="33"/>
      <c r="B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4"/>
      <c r="P20" s="1"/>
      <c r="Q20" s="1"/>
      <c r="R20" s="1"/>
      <c r="S20" s="1"/>
      <c r="T20" s="90"/>
      <c r="U20" s="94"/>
    </row>
    <row r="21" spans="1:21" ht="19.5" customHeight="1" x14ac:dyDescent="0.35">
      <c r="B21" s="4" t="s">
        <v>34</v>
      </c>
      <c r="C21" s="39">
        <f t="shared" ref="C21:T21" si="5">SUM(C4:C19)</f>
        <v>373706.73</v>
      </c>
      <c r="D21" s="39">
        <f t="shared" si="5"/>
        <v>19726.75</v>
      </c>
      <c r="E21" s="39">
        <f t="shared" si="5"/>
        <v>0</v>
      </c>
      <c r="F21" s="39">
        <f>SUM(F4:F19)</f>
        <v>19342.25</v>
      </c>
      <c r="G21" s="39">
        <f t="shared" si="5"/>
        <v>11764.33</v>
      </c>
      <c r="H21" s="39">
        <f t="shared" si="5"/>
        <v>15440</v>
      </c>
      <c r="I21" s="39">
        <f t="shared" si="5"/>
        <v>16226.8</v>
      </c>
      <c r="J21" s="39">
        <f t="shared" si="5"/>
        <v>3750</v>
      </c>
      <c r="K21" s="39">
        <f t="shared" si="5"/>
        <v>5150.71</v>
      </c>
      <c r="L21" s="39">
        <f t="shared" si="5"/>
        <v>18550.189999999999</v>
      </c>
      <c r="M21" s="39">
        <f t="shared" si="5"/>
        <v>34473.879999999997</v>
      </c>
      <c r="N21" s="39">
        <f t="shared" si="5"/>
        <v>0</v>
      </c>
      <c r="O21" s="39">
        <f t="shared" si="5"/>
        <v>0</v>
      </c>
      <c r="P21" s="39">
        <f t="shared" si="5"/>
        <v>144424.91</v>
      </c>
      <c r="Q21" s="39">
        <f t="shared" si="5"/>
        <v>502018.01</v>
      </c>
      <c r="R21" s="38">
        <f t="shared" si="5"/>
        <v>225290</v>
      </c>
      <c r="S21" s="39">
        <f t="shared" si="5"/>
        <v>339968.43999999994</v>
      </c>
      <c r="T21" s="95">
        <f t="shared" si="5"/>
        <v>420833.52999999997</v>
      </c>
      <c r="U21" s="62">
        <f>SUM(U4:U19)</f>
        <v>0</v>
      </c>
    </row>
    <row r="22" spans="1:21" ht="15" customHeight="1" x14ac:dyDescent="0.35">
      <c r="B22" s="4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62"/>
      <c r="U22" s="62"/>
    </row>
    <row r="23" spans="1:21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R23" s="115"/>
      <c r="T23" s="116"/>
    </row>
    <row r="24" spans="1:21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40"/>
      <c r="O24" s="40"/>
      <c r="P24" s="89"/>
      <c r="Q24" s="48"/>
      <c r="R24" s="117"/>
      <c r="S24" s="45"/>
      <c r="T24" s="45"/>
      <c r="U24" s="46"/>
    </row>
    <row r="25" spans="1:21" ht="15" x14ac:dyDescent="0.35">
      <c r="D25" s="1"/>
      <c r="E25" s="1"/>
      <c r="F25" s="1"/>
      <c r="G25" s="1"/>
      <c r="H25" s="1"/>
      <c r="J25" s="1"/>
      <c r="K25" s="1"/>
      <c r="L25" s="1"/>
      <c r="Q25" s="44"/>
      <c r="R25" s="47"/>
      <c r="S25" s="48"/>
      <c r="T25" s="41"/>
      <c r="U25" s="46"/>
    </row>
    <row r="26" spans="1:21" x14ac:dyDescent="0.2">
      <c r="D26" s="1"/>
      <c r="E26" s="1"/>
      <c r="F26" s="1"/>
      <c r="G26" s="1"/>
      <c r="H26" s="1"/>
      <c r="I26" s="1"/>
      <c r="J26" s="1"/>
      <c r="K26" s="1"/>
      <c r="L26" s="1"/>
      <c r="M26" s="35"/>
      <c r="N26" s="35"/>
      <c r="O26" s="35"/>
      <c r="P26" s="107"/>
      <c r="Q26" s="45"/>
      <c r="R26" s="44"/>
      <c r="S26" s="45"/>
      <c r="T26" s="44"/>
      <c r="U26" s="46"/>
    </row>
    <row r="27" spans="1:21" ht="15" x14ac:dyDescent="0.35">
      <c r="D27" s="1"/>
      <c r="E27" s="1"/>
      <c r="F27" s="1"/>
      <c r="G27" s="1"/>
      <c r="H27" s="1"/>
      <c r="I27" s="1"/>
      <c r="J27" s="1"/>
      <c r="K27" s="1"/>
      <c r="L27" s="1"/>
      <c r="M27" s="35"/>
      <c r="N27" s="35"/>
      <c r="O27" s="35"/>
      <c r="P27" s="96"/>
      <c r="Q27" s="44"/>
      <c r="R27" s="44"/>
      <c r="S27" s="45"/>
      <c r="T27" s="44"/>
      <c r="U27" s="46"/>
    </row>
    <row r="28" spans="1:21" x14ac:dyDescent="0.2">
      <c r="B28" s="35"/>
      <c r="C28" s="40"/>
      <c r="D28" s="35"/>
      <c r="E28" s="35"/>
      <c r="F28" s="35"/>
      <c r="G28" s="24"/>
      <c r="H28" s="35"/>
      <c r="I28" s="35"/>
      <c r="J28" s="35"/>
      <c r="K28" s="35"/>
      <c r="L28" s="35"/>
      <c r="M28" s="107"/>
      <c r="N28" s="35"/>
      <c r="O28" s="35"/>
      <c r="P28" s="35"/>
      <c r="Q28" s="49"/>
      <c r="R28" s="48"/>
      <c r="S28" s="45"/>
      <c r="T28" s="45"/>
      <c r="U28" s="50"/>
    </row>
    <row r="29" spans="1:21" ht="14.45" customHeight="1" x14ac:dyDescent="0.35">
      <c r="B29" s="35"/>
      <c r="C29" s="35"/>
      <c r="D29" s="35"/>
      <c r="E29" s="35"/>
      <c r="F29" s="35"/>
      <c r="G29" s="35"/>
      <c r="H29" s="35"/>
      <c r="J29" s="35"/>
      <c r="K29" s="35"/>
      <c r="L29" s="35"/>
      <c r="M29" s="35"/>
      <c r="N29" s="35"/>
      <c r="O29" s="35"/>
      <c r="P29" s="107"/>
      <c r="Q29" s="42"/>
      <c r="R29" s="118"/>
      <c r="S29" s="45"/>
      <c r="T29" s="99"/>
      <c r="U29" s="63"/>
    </row>
    <row r="30" spans="1:21" ht="15" x14ac:dyDescent="0.35">
      <c r="B30" s="35"/>
      <c r="C30" s="35"/>
      <c r="D30" s="35"/>
      <c r="E30" s="35"/>
      <c r="F30" s="35"/>
      <c r="H30" s="35"/>
      <c r="I30" s="35"/>
      <c r="J30" s="35"/>
      <c r="K30" s="35"/>
      <c r="L30" s="35"/>
      <c r="M30" s="107"/>
      <c r="N30" s="114"/>
      <c r="O30" s="94"/>
      <c r="P30" s="94"/>
      <c r="Q30" s="42"/>
      <c r="R30" s="118"/>
      <c r="S30" s="45"/>
      <c r="T30" s="63"/>
      <c r="U30" s="51"/>
    </row>
    <row r="31" spans="1:21" x14ac:dyDescent="0.2">
      <c r="B31" s="35"/>
      <c r="C31" s="35"/>
      <c r="D31" s="35"/>
      <c r="E31" s="35"/>
      <c r="F31" s="35"/>
      <c r="H31" s="35"/>
      <c r="I31" s="35"/>
      <c r="J31" s="35"/>
      <c r="K31" s="35"/>
      <c r="L31" s="35"/>
      <c r="M31" s="35"/>
      <c r="N31" s="35"/>
      <c r="O31" s="24"/>
      <c r="P31" s="35"/>
      <c r="Q31" s="42"/>
      <c r="R31" s="118"/>
      <c r="S31" s="45"/>
      <c r="T31" s="99"/>
      <c r="U31" s="46"/>
    </row>
    <row r="32" spans="1:21" ht="15" x14ac:dyDescent="0.35">
      <c r="B32" s="35"/>
      <c r="C32" s="40"/>
      <c r="D32" s="40"/>
      <c r="E32" s="40"/>
      <c r="F32" s="40"/>
      <c r="H32" s="40"/>
      <c r="I32" s="40"/>
      <c r="J32" s="40"/>
      <c r="K32" s="40"/>
      <c r="L32" s="40"/>
      <c r="M32" s="40"/>
      <c r="N32" s="40"/>
      <c r="O32" s="24"/>
      <c r="P32" s="40"/>
      <c r="Q32" s="42"/>
      <c r="R32" s="45"/>
      <c r="S32" s="45"/>
      <c r="T32" s="64"/>
      <c r="U32" s="52"/>
    </row>
    <row r="33" spans="2:21" ht="15" x14ac:dyDescent="0.35">
      <c r="B33" s="35"/>
      <c r="C33" s="35"/>
      <c r="D33" s="35"/>
      <c r="E33" s="35"/>
      <c r="F33" s="35"/>
      <c r="H33" s="35"/>
      <c r="J33" s="35"/>
      <c r="K33" s="35"/>
      <c r="L33" s="35"/>
      <c r="M33" s="35"/>
      <c r="N33" s="35"/>
      <c r="P33" s="1"/>
      <c r="Q33" s="49"/>
      <c r="R33" s="53"/>
      <c r="S33" s="45"/>
      <c r="T33" s="44"/>
      <c r="U33" s="46"/>
    </row>
    <row r="34" spans="2:21" ht="15" x14ac:dyDescent="0.35">
      <c r="D34" s="1"/>
      <c r="E34" s="1"/>
      <c r="F34" s="1"/>
      <c r="H34" s="1"/>
      <c r="I34" s="1"/>
      <c r="J34" s="1"/>
      <c r="K34" s="1"/>
      <c r="L34" s="1"/>
      <c r="M34" s="1"/>
      <c r="N34" s="1"/>
      <c r="Q34" s="44"/>
      <c r="R34" s="44"/>
      <c r="S34" s="45"/>
      <c r="T34" s="63"/>
      <c r="U34" s="54"/>
    </row>
    <row r="35" spans="2:21" x14ac:dyDescent="0.2">
      <c r="D35" s="1"/>
      <c r="E35" s="1"/>
      <c r="F35" s="1"/>
      <c r="H35" s="1"/>
      <c r="I35" s="1"/>
      <c r="J35" s="1"/>
      <c r="K35" s="1"/>
      <c r="L35" s="1"/>
      <c r="M35" s="1"/>
      <c r="N35" s="1"/>
      <c r="O35" s="40"/>
      <c r="P35" s="35"/>
      <c r="Q35" s="44"/>
      <c r="R35" s="44"/>
      <c r="S35" s="48"/>
      <c r="T35" s="44"/>
      <c r="U35" s="46"/>
    </row>
    <row r="36" spans="2:21" ht="15" x14ac:dyDescent="0.35">
      <c r="D36" s="1"/>
      <c r="E36" s="1"/>
      <c r="F36" s="1"/>
      <c r="H36" s="1"/>
      <c r="I36" s="1"/>
      <c r="J36" s="1"/>
      <c r="K36" s="107"/>
      <c r="L36" s="1"/>
      <c r="M36" s="1"/>
      <c r="N36" s="1"/>
      <c r="O36" s="35"/>
      <c r="P36" s="35"/>
      <c r="Q36" s="44"/>
      <c r="R36" s="44"/>
      <c r="S36" s="45"/>
      <c r="T36" s="65"/>
      <c r="U36" s="54"/>
    </row>
    <row r="37" spans="2:21" x14ac:dyDescent="0.2">
      <c r="D37" s="1"/>
      <c r="E37" s="1"/>
      <c r="F37" s="1"/>
      <c r="H37" s="1"/>
      <c r="I37" s="1"/>
      <c r="J37" s="1"/>
      <c r="K37" s="1"/>
      <c r="L37" s="1"/>
      <c r="M37" s="1"/>
      <c r="N37" s="1"/>
      <c r="O37" s="1"/>
      <c r="Q37" s="44"/>
      <c r="R37" s="44"/>
      <c r="S37" s="45"/>
      <c r="T37" s="44"/>
      <c r="U37" s="46"/>
    </row>
    <row r="38" spans="2:21" x14ac:dyDescent="0.2">
      <c r="D38" s="1"/>
      <c r="E38" s="1"/>
      <c r="F38" s="1"/>
      <c r="H38" s="1"/>
      <c r="I38" s="1"/>
      <c r="J38" s="1"/>
      <c r="K38" s="1"/>
      <c r="L38" s="1"/>
      <c r="M38" s="1"/>
      <c r="N38" s="1"/>
      <c r="O38" s="1"/>
      <c r="Q38" s="44"/>
      <c r="R38" s="44"/>
      <c r="S38" s="45"/>
      <c r="T38" s="44"/>
      <c r="U38" s="46"/>
    </row>
    <row r="39" spans="2:21" x14ac:dyDescent="0.2">
      <c r="D39" s="1"/>
      <c r="E39" s="1"/>
      <c r="F39" s="1"/>
      <c r="H39" s="1"/>
      <c r="I39" s="1"/>
      <c r="J39" s="1"/>
      <c r="K39" s="1"/>
      <c r="L39" s="1"/>
      <c r="M39" s="1"/>
      <c r="N39" s="1"/>
      <c r="O39" s="1"/>
      <c r="Q39" s="44"/>
      <c r="R39" s="44"/>
      <c r="S39" s="45"/>
      <c r="T39" s="44"/>
      <c r="U39" s="55"/>
    </row>
    <row r="40" spans="2:21" x14ac:dyDescent="0.2">
      <c r="D40" s="1"/>
      <c r="E40" s="1"/>
      <c r="F40" s="1"/>
      <c r="H40" s="1"/>
      <c r="I40" s="1"/>
      <c r="J40" s="1"/>
      <c r="K40" s="1"/>
      <c r="L40" s="1"/>
      <c r="M40" s="1"/>
      <c r="N40" s="1"/>
      <c r="O40" s="1"/>
      <c r="Q40" s="44"/>
      <c r="R40" s="44"/>
      <c r="S40" s="45"/>
      <c r="T40" s="45"/>
      <c r="U40" s="45"/>
    </row>
    <row r="41" spans="2:21" ht="15" x14ac:dyDescent="0.35">
      <c r="D41" s="1"/>
      <c r="E41" s="1"/>
      <c r="F41" s="1"/>
      <c r="H41" s="1"/>
      <c r="I41" s="1"/>
      <c r="J41" s="1"/>
      <c r="K41" s="1"/>
      <c r="L41" s="1"/>
      <c r="M41" s="1"/>
      <c r="N41" s="1"/>
      <c r="O41" s="1"/>
      <c r="P41" s="1"/>
      <c r="Q41" s="44"/>
      <c r="R41" s="44"/>
      <c r="S41" s="56"/>
      <c r="T41" s="66"/>
      <c r="U41" s="45"/>
    </row>
    <row r="42" spans="2:21" x14ac:dyDescent="0.2">
      <c r="D42" s="1"/>
      <c r="E42" s="1"/>
      <c r="F42" s="1"/>
      <c r="H42" s="1"/>
      <c r="I42" s="1"/>
      <c r="J42" s="1"/>
      <c r="K42" s="1"/>
      <c r="L42" s="1"/>
      <c r="M42" s="1"/>
      <c r="N42" s="1"/>
      <c r="O42" s="1"/>
      <c r="P42" s="1"/>
      <c r="Q42" s="44"/>
      <c r="R42" s="44"/>
      <c r="S42" s="57"/>
      <c r="T42" s="44"/>
      <c r="U42" s="45"/>
    </row>
    <row r="43" spans="2:21" ht="15" x14ac:dyDescent="0.3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44"/>
      <c r="R43" s="46"/>
      <c r="S43" s="45"/>
      <c r="T43" s="67"/>
      <c r="U43" s="45"/>
    </row>
    <row r="44" spans="2:21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45"/>
      <c r="R44" s="44"/>
      <c r="S44" s="45"/>
      <c r="T44" s="46"/>
      <c r="U44" s="44"/>
    </row>
    <row r="45" spans="2:21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44"/>
      <c r="R45" s="44"/>
      <c r="S45" s="45"/>
      <c r="T45" s="46"/>
      <c r="U45" s="55"/>
    </row>
    <row r="46" spans="2:21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44"/>
      <c r="R46" s="44"/>
      <c r="S46" s="45"/>
      <c r="T46" s="58"/>
      <c r="U46" s="44"/>
    </row>
    <row r="47" spans="2:21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4"/>
      <c r="R47" s="44"/>
      <c r="S47" s="45"/>
      <c r="T47" s="58"/>
      <c r="U47" s="44"/>
    </row>
    <row r="48" spans="2:21" ht="15" x14ac:dyDescent="0.3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44"/>
      <c r="R48" s="44"/>
      <c r="S48" s="45"/>
      <c r="T48" s="68"/>
      <c r="U48" s="44"/>
    </row>
    <row r="49" spans="4:21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4"/>
      <c r="R49" s="44"/>
      <c r="S49" s="45"/>
      <c r="T49" s="46"/>
      <c r="U49" s="44"/>
    </row>
    <row r="50" spans="4:21" ht="15" x14ac:dyDescent="0.3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4"/>
      <c r="R50" s="44"/>
      <c r="S50" s="45"/>
      <c r="T50" s="69"/>
      <c r="U50" s="44"/>
    </row>
    <row r="51" spans="4:21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4"/>
      <c r="R51" s="44"/>
      <c r="S51" s="45"/>
      <c r="T51" s="46"/>
      <c r="U51" s="44"/>
    </row>
    <row r="52" spans="4:21" ht="15" x14ac:dyDescent="0.3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44"/>
      <c r="R52" s="44"/>
      <c r="S52" s="45"/>
      <c r="T52" s="70"/>
      <c r="U52" s="51"/>
    </row>
    <row r="53" spans="4:21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44"/>
      <c r="R53" s="44"/>
      <c r="S53" s="45"/>
      <c r="T53" s="44"/>
      <c r="U53" s="46"/>
    </row>
    <row r="54" spans="4:21" ht="15" x14ac:dyDescent="0.3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44"/>
      <c r="R54" s="44"/>
      <c r="S54" s="45"/>
      <c r="T54" s="41"/>
      <c r="U54" s="52"/>
    </row>
    <row r="55" spans="4:21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44"/>
      <c r="R55" s="44"/>
      <c r="S55" s="45"/>
      <c r="T55" s="44"/>
      <c r="U55" s="46"/>
    </row>
    <row r="56" spans="4:21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44"/>
      <c r="R56" s="46"/>
      <c r="S56" s="45"/>
      <c r="T56" s="44"/>
      <c r="U56" s="46"/>
    </row>
    <row r="57" spans="4:21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45"/>
      <c r="R57" s="44"/>
      <c r="S57" s="45"/>
      <c r="T57" s="44"/>
      <c r="U57" s="46"/>
    </row>
    <row r="58" spans="4:21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45"/>
      <c r="R58" s="44"/>
      <c r="S58" s="45"/>
      <c r="T58" s="44"/>
      <c r="U58" s="46"/>
    </row>
    <row r="59" spans="4:21" x14ac:dyDescent="0.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45"/>
      <c r="R59" s="44"/>
      <c r="S59" s="45"/>
      <c r="T59" s="44"/>
      <c r="U59" s="46"/>
    </row>
    <row r="60" spans="4:21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5"/>
      <c r="R60" s="44"/>
      <c r="S60" s="45"/>
      <c r="T60" s="44"/>
      <c r="U60" s="46"/>
    </row>
    <row r="61" spans="4:21" x14ac:dyDescent="0.2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5"/>
      <c r="R61" s="44"/>
      <c r="S61" s="45"/>
      <c r="T61" s="44"/>
      <c r="U61" s="46"/>
    </row>
    <row r="62" spans="4:21" x14ac:dyDescent="0.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45"/>
      <c r="R62" s="44"/>
      <c r="S62" s="45"/>
      <c r="T62" s="44"/>
      <c r="U62" s="46"/>
    </row>
    <row r="63" spans="4:21" x14ac:dyDescent="0.2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45"/>
      <c r="R63" s="44"/>
      <c r="S63" s="45"/>
      <c r="T63" s="44"/>
      <c r="U63" s="46"/>
    </row>
    <row r="64" spans="4:21" x14ac:dyDescent="0.2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5"/>
      <c r="R64" s="44"/>
      <c r="S64" s="45"/>
      <c r="T64" s="44"/>
      <c r="U64" s="46"/>
    </row>
    <row r="65" spans="4:21" x14ac:dyDescent="0.2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45"/>
      <c r="R65" s="44"/>
      <c r="S65" s="45"/>
      <c r="T65" s="44"/>
      <c r="U65" s="46"/>
    </row>
    <row r="66" spans="4:21" x14ac:dyDescent="0.2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45"/>
      <c r="R66" s="44"/>
      <c r="S66" s="45"/>
      <c r="T66" s="44"/>
      <c r="U66" s="46"/>
    </row>
    <row r="67" spans="4:21" x14ac:dyDescent="0.2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45"/>
      <c r="R67" s="44"/>
      <c r="S67" s="45"/>
      <c r="T67" s="44"/>
      <c r="U67" s="46"/>
    </row>
    <row r="68" spans="4:21" x14ac:dyDescent="0.2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4:21" x14ac:dyDescent="0.2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4:21" x14ac:dyDescent="0.2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4:21" x14ac:dyDescent="0.2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4:21" x14ac:dyDescent="0.2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4:21" x14ac:dyDescent="0.2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4:21" x14ac:dyDescent="0.2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4:21" x14ac:dyDescent="0.2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4:21" x14ac:dyDescent="0.2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4:21" x14ac:dyDescent="0.2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4:21" x14ac:dyDescent="0.2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4:21" x14ac:dyDescent="0.2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</sheetData>
  <phoneticPr fontId="0" type="noConversion"/>
  <pageMargins left="0" right="0" top="0.5" bottom="0.5" header="0.5" footer="0.5"/>
  <pageSetup paperSize="5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7" workbookViewId="0">
      <selection activeCell="I25" sqref="I25"/>
    </sheetView>
  </sheetViews>
  <sheetFormatPr defaultRowHeight="12.75" x14ac:dyDescent="0.2"/>
  <cols>
    <col min="1" max="1" width="9.42578125" bestFit="1" customWidth="1"/>
    <col min="2" max="2" width="38.42578125" customWidth="1"/>
    <col min="3" max="3" width="12.85546875" bestFit="1" customWidth="1"/>
    <col min="4" max="4" width="14.7109375" style="121" bestFit="1" customWidth="1"/>
    <col min="5" max="5" width="13.7109375" bestFit="1" customWidth="1"/>
    <col min="6" max="6" width="10.140625" bestFit="1" customWidth="1"/>
    <col min="7" max="7" width="12.7109375" customWidth="1"/>
    <col min="8" max="8" width="11.85546875" bestFit="1" customWidth="1"/>
  </cols>
  <sheetData>
    <row r="1" spans="1:9" ht="15.75" x14ac:dyDescent="0.25">
      <c r="A1" s="6" t="s">
        <v>6</v>
      </c>
      <c r="C1" s="129"/>
      <c r="D1" s="119"/>
      <c r="E1" s="82"/>
      <c r="F1" s="7"/>
    </row>
    <row r="2" spans="1:9" ht="15" customHeight="1" x14ac:dyDescent="0.25">
      <c r="A2" s="8" t="s">
        <v>7</v>
      </c>
      <c r="C2" s="129"/>
      <c r="D2" s="119"/>
      <c r="E2" s="82"/>
      <c r="F2" s="7"/>
    </row>
    <row r="3" spans="1:9" x14ac:dyDescent="0.2">
      <c r="A3" s="9" t="s">
        <v>8</v>
      </c>
      <c r="B3" s="10"/>
      <c r="C3" s="129"/>
      <c r="D3" s="120"/>
      <c r="E3" s="83"/>
      <c r="F3" s="7"/>
    </row>
    <row r="4" spans="1:9" x14ac:dyDescent="0.2">
      <c r="A4" s="71" t="s">
        <v>86</v>
      </c>
      <c r="C4" s="129"/>
      <c r="D4" s="119"/>
      <c r="E4" s="82"/>
      <c r="F4" s="7"/>
    </row>
    <row r="5" spans="1:9" ht="11.25" customHeight="1" x14ac:dyDescent="0.2">
      <c r="A5" s="72"/>
      <c r="B5" s="73"/>
      <c r="C5" s="74"/>
      <c r="D5" s="119"/>
      <c r="E5" s="82"/>
      <c r="F5" s="72"/>
      <c r="G5" s="73"/>
    </row>
    <row r="6" spans="1:9" ht="15.95" customHeight="1" x14ac:dyDescent="0.2">
      <c r="A6" s="75" t="s">
        <v>53</v>
      </c>
      <c r="B6" s="76"/>
      <c r="C6" s="76" t="s">
        <v>54</v>
      </c>
      <c r="D6" s="77" t="s">
        <v>55</v>
      </c>
      <c r="E6" s="78"/>
      <c r="F6" s="75" t="s">
        <v>56</v>
      </c>
      <c r="G6" s="76"/>
    </row>
    <row r="7" spans="1:9" s="59" customFormat="1" ht="15.95" customHeight="1" x14ac:dyDescent="0.2">
      <c r="A7" s="11" t="s">
        <v>9</v>
      </c>
      <c r="B7" s="12" t="s">
        <v>10</v>
      </c>
      <c r="C7" s="12" t="s">
        <v>46</v>
      </c>
      <c r="D7" s="13" t="s">
        <v>80</v>
      </c>
      <c r="E7" s="13" t="s">
        <v>11</v>
      </c>
      <c r="F7" s="11" t="s">
        <v>12</v>
      </c>
      <c r="G7" s="12" t="s">
        <v>47</v>
      </c>
      <c r="H7"/>
      <c r="I7"/>
    </row>
    <row r="8" spans="1:9" ht="24" customHeight="1" x14ac:dyDescent="0.2">
      <c r="A8" s="14"/>
      <c r="B8" s="10" t="s">
        <v>13</v>
      </c>
      <c r="C8" s="60" t="s">
        <v>48</v>
      </c>
      <c r="D8" s="100">
        <v>5561.46</v>
      </c>
      <c r="E8" s="15">
        <v>5561.46</v>
      </c>
      <c r="F8" s="14">
        <v>45225</v>
      </c>
      <c r="G8" s="16">
        <f t="shared" ref="G8:G29" si="0">E8-D8</f>
        <v>0</v>
      </c>
      <c r="H8" s="1"/>
    </row>
    <row r="9" spans="1:9" x14ac:dyDescent="0.2">
      <c r="A9" s="14"/>
      <c r="B9" s="18" t="s">
        <v>14</v>
      </c>
      <c r="C9" s="61" t="s">
        <v>48</v>
      </c>
      <c r="D9" s="101">
        <v>9002.7900000000009</v>
      </c>
      <c r="E9" s="15">
        <v>9003.7900000000009</v>
      </c>
      <c r="F9" s="17">
        <v>45233</v>
      </c>
      <c r="G9" s="21">
        <f t="shared" si="0"/>
        <v>1</v>
      </c>
      <c r="H9" s="1"/>
    </row>
    <row r="10" spans="1:9" x14ac:dyDescent="0.2">
      <c r="A10" s="14"/>
      <c r="B10" s="18" t="s">
        <v>58</v>
      </c>
      <c r="C10" s="61" t="s">
        <v>48</v>
      </c>
      <c r="D10" s="101">
        <v>8691.51</v>
      </c>
      <c r="E10" s="15">
        <v>8691.51</v>
      </c>
      <c r="F10" s="17">
        <v>45264</v>
      </c>
      <c r="G10" s="21">
        <f t="shared" si="0"/>
        <v>0</v>
      </c>
      <c r="H10" s="1"/>
    </row>
    <row r="11" spans="1:9" x14ac:dyDescent="0.2">
      <c r="A11" s="14"/>
      <c r="B11" s="18" t="s">
        <v>15</v>
      </c>
      <c r="C11" s="60" t="s">
        <v>48</v>
      </c>
      <c r="D11" s="100">
        <v>5946.6</v>
      </c>
      <c r="E11" s="15">
        <v>5946.6</v>
      </c>
      <c r="F11" s="14">
        <v>45251</v>
      </c>
      <c r="G11" s="16">
        <f t="shared" si="0"/>
        <v>0</v>
      </c>
      <c r="H11" s="1"/>
    </row>
    <row r="12" spans="1:9" x14ac:dyDescent="0.2">
      <c r="A12" s="14"/>
      <c r="B12" s="10" t="s">
        <v>16</v>
      </c>
      <c r="C12" s="60" t="s">
        <v>48</v>
      </c>
      <c r="D12" s="16">
        <v>30968.86</v>
      </c>
      <c r="E12" s="15">
        <v>30968.86</v>
      </c>
      <c r="F12" s="17">
        <v>45336</v>
      </c>
      <c r="G12" s="16">
        <f t="shared" si="0"/>
        <v>0</v>
      </c>
      <c r="H12" s="1"/>
    </row>
    <row r="13" spans="1:9" s="24" customFormat="1" ht="12" customHeight="1" x14ac:dyDescent="0.2">
      <c r="A13" s="17"/>
      <c r="B13" s="18" t="s">
        <v>62</v>
      </c>
      <c r="C13" s="61" t="s">
        <v>48</v>
      </c>
      <c r="D13" s="21">
        <v>7142.41</v>
      </c>
      <c r="E13" s="15">
        <v>7142.41</v>
      </c>
      <c r="F13" s="17">
        <v>45238</v>
      </c>
      <c r="G13" s="21">
        <f t="shared" si="0"/>
        <v>0</v>
      </c>
      <c r="H13" s="1"/>
    </row>
    <row r="14" spans="1:9" x14ac:dyDescent="0.2">
      <c r="A14" s="14"/>
      <c r="B14" s="10" t="s">
        <v>17</v>
      </c>
      <c r="C14" s="60" t="s">
        <v>48</v>
      </c>
      <c r="D14" s="100">
        <v>5240.08</v>
      </c>
      <c r="E14" s="15">
        <v>5240.08</v>
      </c>
      <c r="F14" s="14">
        <v>45238</v>
      </c>
      <c r="G14" s="16">
        <f t="shared" si="0"/>
        <v>0</v>
      </c>
      <c r="H14" s="1"/>
    </row>
    <row r="15" spans="1:9" x14ac:dyDescent="0.2">
      <c r="A15" s="14"/>
      <c r="B15" s="18" t="s">
        <v>18</v>
      </c>
      <c r="C15" s="61" t="s">
        <v>48</v>
      </c>
      <c r="D15" s="102">
        <v>3506.9</v>
      </c>
      <c r="E15" s="130">
        <v>0</v>
      </c>
      <c r="F15" s="17"/>
      <c r="G15" s="21">
        <f t="shared" si="0"/>
        <v>-3506.9</v>
      </c>
      <c r="H15" s="1"/>
    </row>
    <row r="16" spans="1:9" x14ac:dyDescent="0.2">
      <c r="A16" s="14"/>
      <c r="B16" s="18" t="s">
        <v>19</v>
      </c>
      <c r="C16" s="61" t="s">
        <v>48</v>
      </c>
      <c r="D16" s="102">
        <v>633.82000000000005</v>
      </c>
      <c r="E16" s="15">
        <v>633.82000000000005</v>
      </c>
      <c r="F16" s="17">
        <v>45237</v>
      </c>
      <c r="G16" s="21">
        <f t="shared" si="0"/>
        <v>0</v>
      </c>
      <c r="H16" s="1"/>
    </row>
    <row r="17" spans="1:8" x14ac:dyDescent="0.2">
      <c r="A17" s="14"/>
      <c r="B17" s="18" t="s">
        <v>52</v>
      </c>
      <c r="C17" s="61" t="s">
        <v>48</v>
      </c>
      <c r="D17" s="102">
        <v>921.92</v>
      </c>
      <c r="E17" s="15">
        <v>921.92</v>
      </c>
      <c r="F17" s="17">
        <v>45237</v>
      </c>
      <c r="G17" s="21">
        <f t="shared" si="0"/>
        <v>0</v>
      </c>
      <c r="H17" s="1"/>
    </row>
    <row r="18" spans="1:8" ht="24" x14ac:dyDescent="0.2">
      <c r="A18" s="14"/>
      <c r="B18" s="126" t="s">
        <v>20</v>
      </c>
      <c r="C18" s="61" t="s">
        <v>48</v>
      </c>
      <c r="D18" s="101">
        <v>4916.4799999999996</v>
      </c>
      <c r="E18" s="15">
        <v>4917.4799999999996</v>
      </c>
      <c r="F18" s="17">
        <v>45282</v>
      </c>
      <c r="G18" s="21">
        <f t="shared" si="0"/>
        <v>1</v>
      </c>
      <c r="H18" s="35"/>
    </row>
    <row r="19" spans="1:8" ht="19.5" customHeight="1" x14ac:dyDescent="0.2">
      <c r="A19" s="14"/>
      <c r="B19" s="10" t="s">
        <v>21</v>
      </c>
      <c r="C19" s="60" t="s">
        <v>48</v>
      </c>
      <c r="D19" s="100">
        <v>8712.32</v>
      </c>
      <c r="E19" s="15">
        <v>8712.32</v>
      </c>
      <c r="F19" s="14">
        <v>45239</v>
      </c>
      <c r="G19" s="16">
        <f t="shared" si="0"/>
        <v>0</v>
      </c>
      <c r="H19" s="1"/>
    </row>
    <row r="20" spans="1:8" x14ac:dyDescent="0.2">
      <c r="A20" s="14"/>
      <c r="B20" s="18" t="s">
        <v>22</v>
      </c>
      <c r="C20" s="61" t="s">
        <v>48</v>
      </c>
      <c r="D20" s="101">
        <v>5798.84</v>
      </c>
      <c r="E20" s="15">
        <v>5798.84</v>
      </c>
      <c r="F20" s="14">
        <v>45257</v>
      </c>
      <c r="G20" s="16">
        <f t="shared" si="0"/>
        <v>0</v>
      </c>
      <c r="H20" s="1"/>
    </row>
    <row r="21" spans="1:8" x14ac:dyDescent="0.2">
      <c r="A21" s="14"/>
      <c r="B21" s="10" t="s">
        <v>49</v>
      </c>
      <c r="C21" s="60" t="s">
        <v>48</v>
      </c>
      <c r="D21" s="100">
        <v>6089.33</v>
      </c>
      <c r="E21" s="15">
        <v>6089.33</v>
      </c>
      <c r="F21" s="14">
        <v>45243</v>
      </c>
      <c r="G21" s="16">
        <f t="shared" si="0"/>
        <v>0</v>
      </c>
      <c r="H21" s="1"/>
    </row>
    <row r="22" spans="1:8" x14ac:dyDescent="0.2">
      <c r="A22" s="14"/>
      <c r="B22" s="18" t="s">
        <v>23</v>
      </c>
      <c r="C22" s="61" t="s">
        <v>48</v>
      </c>
      <c r="D22" s="101">
        <v>5838.16</v>
      </c>
      <c r="E22" s="15">
        <v>5838.16</v>
      </c>
      <c r="F22" s="17">
        <v>45244</v>
      </c>
      <c r="G22" s="21">
        <f t="shared" si="0"/>
        <v>0</v>
      </c>
      <c r="H22" s="1"/>
    </row>
    <row r="23" spans="1:8" x14ac:dyDescent="0.2">
      <c r="A23" s="14"/>
      <c r="B23" s="10" t="s">
        <v>24</v>
      </c>
      <c r="C23" s="60" t="s">
        <v>48</v>
      </c>
      <c r="D23" s="100">
        <v>5508.58</v>
      </c>
      <c r="E23" s="15">
        <v>5508.58</v>
      </c>
      <c r="F23" s="19">
        <v>45246</v>
      </c>
      <c r="G23" s="16">
        <f t="shared" si="0"/>
        <v>0</v>
      </c>
      <c r="H23" s="1"/>
    </row>
    <row r="24" spans="1:8" x14ac:dyDescent="0.2">
      <c r="A24" s="14"/>
      <c r="B24" s="18" t="s">
        <v>59</v>
      </c>
      <c r="C24" s="61" t="s">
        <v>48</v>
      </c>
      <c r="D24" s="21">
        <v>6850.86</v>
      </c>
      <c r="E24" s="15">
        <v>6850.86</v>
      </c>
      <c r="F24" s="19">
        <v>45237</v>
      </c>
      <c r="G24" s="16">
        <f t="shared" si="0"/>
        <v>0</v>
      </c>
      <c r="H24" s="1"/>
    </row>
    <row r="25" spans="1:8" x14ac:dyDescent="0.2">
      <c r="A25" s="14"/>
      <c r="B25" s="10" t="s">
        <v>57</v>
      </c>
      <c r="C25" s="60" t="s">
        <v>48</v>
      </c>
      <c r="D25" s="100">
        <v>5879.08</v>
      </c>
      <c r="E25" s="15">
        <v>5879.08</v>
      </c>
      <c r="F25" s="19">
        <v>45233</v>
      </c>
      <c r="G25" s="16">
        <f t="shared" si="0"/>
        <v>0</v>
      </c>
      <c r="H25" s="1"/>
    </row>
    <row r="26" spans="1:8" x14ac:dyDescent="0.2">
      <c r="A26" s="14"/>
      <c r="B26" s="18" t="s">
        <v>25</v>
      </c>
      <c r="C26" s="61" t="s">
        <v>48</v>
      </c>
      <c r="D26" s="101">
        <v>33080.42</v>
      </c>
      <c r="E26" s="15">
        <v>33080.42</v>
      </c>
      <c r="F26" s="17">
        <v>45279</v>
      </c>
      <c r="G26" s="16">
        <f>E26-D26</f>
        <v>0</v>
      </c>
    </row>
    <row r="27" spans="1:8" x14ac:dyDescent="0.2">
      <c r="A27" s="14"/>
      <c r="B27" s="10" t="s">
        <v>26</v>
      </c>
      <c r="C27" s="60" t="s">
        <v>48</v>
      </c>
      <c r="D27" s="100">
        <v>18607.7</v>
      </c>
      <c r="E27" s="15">
        <v>18607.7</v>
      </c>
      <c r="F27" s="17">
        <v>45279</v>
      </c>
      <c r="G27" s="16">
        <f>E27-D27</f>
        <v>0</v>
      </c>
    </row>
    <row r="28" spans="1:8" x14ac:dyDescent="0.2">
      <c r="A28" s="14"/>
      <c r="B28" s="10" t="s">
        <v>69</v>
      </c>
      <c r="C28" s="60" t="s">
        <v>48</v>
      </c>
      <c r="D28" s="100">
        <v>25000</v>
      </c>
      <c r="E28" s="15">
        <v>25000</v>
      </c>
      <c r="F28" s="17">
        <v>45243</v>
      </c>
      <c r="G28" s="16">
        <f t="shared" si="0"/>
        <v>0</v>
      </c>
      <c r="H28" s="1"/>
    </row>
    <row r="29" spans="1:8" x14ac:dyDescent="0.2">
      <c r="A29" s="14"/>
      <c r="B29" s="10" t="s">
        <v>70</v>
      </c>
      <c r="C29" s="60" t="s">
        <v>48</v>
      </c>
      <c r="D29" s="100">
        <v>15000</v>
      </c>
      <c r="E29" s="15">
        <v>15000</v>
      </c>
      <c r="F29" s="17">
        <v>45238</v>
      </c>
      <c r="G29" s="16">
        <f t="shared" si="0"/>
        <v>0</v>
      </c>
      <c r="H29" s="1"/>
    </row>
    <row r="30" spans="1:8" ht="15" x14ac:dyDescent="0.35">
      <c r="A30" s="14"/>
      <c r="B30" s="10" t="s">
        <v>27</v>
      </c>
      <c r="C30" s="60" t="s">
        <v>48</v>
      </c>
      <c r="D30" s="103">
        <v>6390.66</v>
      </c>
      <c r="E30" s="15">
        <v>6390.66</v>
      </c>
      <c r="F30" s="17">
        <v>45279</v>
      </c>
      <c r="G30" s="43">
        <f>E30-D30</f>
        <v>0</v>
      </c>
    </row>
    <row r="31" spans="1:8" ht="16.5" customHeight="1" x14ac:dyDescent="0.2">
      <c r="D31" s="16">
        <f>SUM(D8:D30)</f>
        <v>225288.78</v>
      </c>
      <c r="E31" s="20">
        <f>SUM(E8:E30)</f>
        <v>221783.88000000003</v>
      </c>
      <c r="G31" s="104">
        <f>SUM(G8:G30)</f>
        <v>-3504.9</v>
      </c>
      <c r="H31" s="1"/>
    </row>
    <row r="32" spans="1:8" ht="16.5" customHeight="1" x14ac:dyDescent="0.2">
      <c r="A32" s="84"/>
      <c r="G32" s="104"/>
    </row>
    <row r="33" spans="1:7" ht="16.5" customHeight="1" x14ac:dyDescent="0.2">
      <c r="A33" s="84"/>
      <c r="B33" s="10"/>
      <c r="D33" s="16"/>
      <c r="E33" s="85"/>
      <c r="F33" s="84"/>
      <c r="G33" s="104">
        <f>D33-E33</f>
        <v>0</v>
      </c>
    </row>
    <row r="34" spans="1:7" ht="16.5" customHeight="1" x14ac:dyDescent="0.35">
      <c r="A34" s="84"/>
      <c r="B34" s="10"/>
      <c r="D34" s="16"/>
      <c r="E34" s="97"/>
      <c r="F34" s="84"/>
      <c r="G34" s="104"/>
    </row>
    <row r="35" spans="1:7" ht="15" x14ac:dyDescent="0.35">
      <c r="B35" s="18"/>
      <c r="C35" s="80"/>
      <c r="D35" s="43"/>
      <c r="E35" s="2"/>
    </row>
    <row r="36" spans="1:7" x14ac:dyDescent="0.2">
      <c r="D36" s="104"/>
      <c r="E36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26" sqref="B26"/>
    </sheetView>
  </sheetViews>
  <sheetFormatPr defaultRowHeight="12.75" x14ac:dyDescent="0.2"/>
  <cols>
    <col min="1" max="1" width="26.5703125" bestFit="1" customWidth="1"/>
  </cols>
  <sheetData>
    <row r="1" spans="1:4" ht="15" x14ac:dyDescent="0.25">
      <c r="A1" s="143" t="s">
        <v>95</v>
      </c>
      <c r="B1" s="143"/>
      <c r="C1" s="143"/>
      <c r="D1" s="143"/>
    </row>
    <row r="2" spans="1:4" x14ac:dyDescent="0.2">
      <c r="B2" s="144"/>
    </row>
    <row r="3" spans="1:4" ht="15" x14ac:dyDescent="0.25">
      <c r="A3" s="145" t="s">
        <v>96</v>
      </c>
      <c r="B3" s="146" t="s">
        <v>97</v>
      </c>
      <c r="C3" s="145" t="s">
        <v>9</v>
      </c>
    </row>
    <row r="4" spans="1:4" x14ac:dyDescent="0.2">
      <c r="A4" t="s">
        <v>98</v>
      </c>
      <c r="B4" s="144">
        <v>1500</v>
      </c>
      <c r="C4" s="84">
        <v>45355</v>
      </c>
    </row>
    <row r="5" spans="1:4" x14ac:dyDescent="0.2">
      <c r="A5" t="s">
        <v>99</v>
      </c>
      <c r="B5" s="144">
        <v>2500</v>
      </c>
      <c r="C5" s="84">
        <v>45369</v>
      </c>
    </row>
    <row r="6" spans="1:4" x14ac:dyDescent="0.2">
      <c r="A6" t="s">
        <v>100</v>
      </c>
      <c r="B6" s="144">
        <v>1500</v>
      </c>
      <c r="C6" s="84">
        <v>45369</v>
      </c>
    </row>
    <row r="7" spans="1:4" x14ac:dyDescent="0.2">
      <c r="A7" t="s">
        <v>101</v>
      </c>
      <c r="B7" s="144">
        <v>2500</v>
      </c>
      <c r="C7" s="84">
        <v>45372</v>
      </c>
    </row>
    <row r="8" spans="1:4" x14ac:dyDescent="0.2">
      <c r="A8" t="s">
        <v>102</v>
      </c>
      <c r="B8" s="144">
        <v>1000</v>
      </c>
      <c r="C8" s="84">
        <v>45370</v>
      </c>
      <c r="D8" t="s">
        <v>103</v>
      </c>
    </row>
    <row r="9" spans="1:4" x14ac:dyDescent="0.2">
      <c r="A9" t="s">
        <v>104</v>
      </c>
      <c r="B9" s="144">
        <v>5000</v>
      </c>
      <c r="C9" s="84">
        <v>45380</v>
      </c>
    </row>
    <row r="10" spans="1:4" x14ac:dyDescent="0.2">
      <c r="A10" t="s">
        <v>105</v>
      </c>
      <c r="B10" s="144">
        <v>5000</v>
      </c>
      <c r="C10" s="84">
        <v>45387</v>
      </c>
    </row>
    <row r="11" spans="1:4" x14ac:dyDescent="0.2">
      <c r="A11" t="s">
        <v>106</v>
      </c>
      <c r="B11" s="144">
        <v>1500</v>
      </c>
      <c r="C11" s="84">
        <v>45391</v>
      </c>
    </row>
    <row r="12" spans="1:4" x14ac:dyDescent="0.2">
      <c r="A12" t="s">
        <v>107</v>
      </c>
      <c r="B12" s="144">
        <v>5000</v>
      </c>
      <c r="C12" s="84">
        <v>45392</v>
      </c>
    </row>
    <row r="13" spans="1:4" x14ac:dyDescent="0.2">
      <c r="A13" t="s">
        <v>108</v>
      </c>
      <c r="B13" s="144">
        <v>1500</v>
      </c>
      <c r="C13" s="84">
        <v>45404</v>
      </c>
    </row>
    <row r="14" spans="1:4" x14ac:dyDescent="0.2">
      <c r="A14" t="s">
        <v>109</v>
      </c>
      <c r="B14" s="144">
        <v>1500</v>
      </c>
      <c r="C14" s="84">
        <v>45404</v>
      </c>
    </row>
    <row r="15" spans="1:4" x14ac:dyDescent="0.2">
      <c r="A15" t="s">
        <v>110</v>
      </c>
      <c r="B15" s="144">
        <v>1500</v>
      </c>
      <c r="C15" s="84">
        <v>45404</v>
      </c>
    </row>
    <row r="16" spans="1:4" x14ac:dyDescent="0.2">
      <c r="A16" t="s">
        <v>111</v>
      </c>
      <c r="B16" s="144">
        <v>2500</v>
      </c>
      <c r="C16" s="84">
        <v>45411</v>
      </c>
    </row>
    <row r="17" spans="1:3" x14ac:dyDescent="0.2">
      <c r="B17" s="144"/>
    </row>
    <row r="18" spans="1:3" ht="15" x14ac:dyDescent="0.25">
      <c r="A18" s="147" t="s">
        <v>34</v>
      </c>
      <c r="B18" s="148">
        <f>SUM(B4:B17)</f>
        <v>32500</v>
      </c>
    </row>
    <row r="19" spans="1:3" x14ac:dyDescent="0.2">
      <c r="B19" s="144"/>
    </row>
    <row r="20" spans="1:3" x14ac:dyDescent="0.2">
      <c r="A20" t="s">
        <v>112</v>
      </c>
      <c r="B20" s="144">
        <v>1500</v>
      </c>
      <c r="C20" t="s">
        <v>113</v>
      </c>
    </row>
    <row r="21" spans="1:3" x14ac:dyDescent="0.2">
      <c r="B21" s="144"/>
    </row>
    <row r="22" spans="1:3" x14ac:dyDescent="0.2">
      <c r="B22" s="144"/>
    </row>
    <row r="23" spans="1:3" x14ac:dyDescent="0.2">
      <c r="B23" s="144"/>
    </row>
    <row r="24" spans="1:3" x14ac:dyDescent="0.2">
      <c r="B24" s="144"/>
    </row>
    <row r="25" spans="1:3" x14ac:dyDescent="0.2">
      <c r="B25" s="14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April 2024</vt:lpstr>
      <vt:lpstr>Internal Expenses</vt:lpstr>
      <vt:lpstr>Membership Dues FY 2024</vt:lpstr>
      <vt:lpstr>2024 Conference Sponsorships</vt:lpstr>
      <vt:lpstr>'Internal Expenses'!Print_Area</vt:lpstr>
    </vt:vector>
  </TitlesOfParts>
  <Company>Marin Municipal Water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c_howlet</dc:creator>
  <cp:lastModifiedBy>Cheryl Howlett</cp:lastModifiedBy>
  <cp:lastPrinted>2022-08-25T16:13:33Z</cp:lastPrinted>
  <dcterms:created xsi:type="dcterms:W3CDTF">2009-06-30T22:21:08Z</dcterms:created>
  <dcterms:modified xsi:type="dcterms:W3CDTF">2024-05-01T18:20:07Z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NBWA Treasurer's Report November 2016.xls</vt:lpwstr>
  </property>
</Properties>
</file>